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DieseArbeitsmappe"/>
  <mc:AlternateContent xmlns:mc="http://schemas.openxmlformats.org/markup-compatibility/2006">
    <mc:Choice Requires="x15">
      <x15ac:absPath xmlns:x15ac="http://schemas.microsoft.com/office/spreadsheetml/2010/11/ac" url="Y:\Daten\Dashboards\xlsx\Österreich in der EU\"/>
    </mc:Choice>
  </mc:AlternateContent>
  <xr:revisionPtr revIDLastSave="0" documentId="13_ncr:1_{92A51C7F-1669-4D94-915E-E5109E0997B2}" xr6:coauthVersionLast="47" xr6:coauthVersionMax="47" xr10:uidLastSave="{00000000-0000-0000-0000-000000000000}"/>
  <bookViews>
    <workbookView xWindow="-110" yWindow="-110" windowWidth="19420" windowHeight="10420" tabRatio="757" xr2:uid="{00000000-000D-0000-FFFF-FFFF00000000}"/>
  </bookViews>
  <sheets>
    <sheet name="Dashboard" sheetId="19" r:id="rId1"/>
    <sheet name="Daten" sheetId="18" state="veryHidden" r:id="rId2"/>
    <sheet name="Daten_Auswahl" sheetId="17" state="veryHidden" r:id="rId3"/>
    <sheet name="Daten_Jahr_Auswahl" sheetId="24" state="veryHidden" r:id="rId4"/>
    <sheet name="Dropdown" sheetId="5" state="veryHidden" r:id="rId5"/>
  </sheets>
  <definedNames>
    <definedName name="_xlnm._FilterDatabase" localSheetId="1" hidden="1">Daten!$A$2:$AA$1069</definedName>
    <definedName name="_xlnm._FilterDatabase" localSheetId="4" hidden="1">Dropdown!$A$1:$O$39</definedName>
    <definedName name="Abfrage_von_MS_Access_Database" localSheetId="1" hidden="1">Daten!#REF!</definedName>
    <definedName name="Abfrage_von_MS_Access_Database" localSheetId="2" hidden="1">Daten_Auswahl!#REF!</definedName>
    <definedName name="Abfrage_von_MS_Access_Database" localSheetId="3" hidden="1">Daten_Jahr_Auswahl!#REF!</definedName>
    <definedName name="Abfrage_von_MS_Access_Database" localSheetId="4" hidden="1">Dropdown!#REF!</definedName>
    <definedName name="Abfrage_von_MS_Access_Database_1" localSheetId="4" hidden="1">Dropdown!$P$2:$P$26</definedName>
    <definedName name="Abfrage_von_MS_Access_Database_2" localSheetId="4" hidden="1">Dropdown!#REF!</definedName>
    <definedName name="Auswahl_Jahr">Dropdown!$Q$3</definedName>
    <definedName name="BIS">Daten_Auswahl!$G$3</definedName>
    <definedName name="Daten">Daten!$1:$1048576</definedName>
    <definedName name="Daten_Auswahl">Daten_Auswahl!$1:$1048576</definedName>
    <definedName name="_xlnm.Print_Area" localSheetId="0">Dashboard!$A$1:$M$43</definedName>
    <definedName name="Kartentitel_Landkarte">Dropdown!$S$2</definedName>
    <definedName name="Merkmal">Dropdown!$L$3</definedName>
    <definedName name="Merkmal_Definition">Dropdown!$L$20</definedName>
    <definedName name="Merkmal_Definition_Hyperlink">Dropdown!$L$23</definedName>
    <definedName name="Merkmal_Definition_Link">Dropdown!$L$21</definedName>
    <definedName name="Merkmal_Definition_Link_Text">Dropdown!$L$22</definedName>
    <definedName name="Merkmal_Einheit">Dropdown!$N$3</definedName>
    <definedName name="Merkmal_Quelle">Dropdown!$M$3</definedName>
    <definedName name="Prognose">Dropdown!$L$27</definedName>
    <definedName name="Quellenangabe">Dropdown!$L$25</definedName>
    <definedName name="Überschrift">Dropdown!$O$3</definedName>
    <definedName name="VON">Daten_Auswahl!$F$3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 i="19" l="1"/>
  <c r="L27" i="5"/>
  <c r="A478" i="18" l="1"/>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F2" i="24" l="1"/>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 i="18" l="1"/>
  <c r="O3" i="5" l="1"/>
  <c r="N3" i="5"/>
  <c r="M3" i="5"/>
  <c r="L22" i="5"/>
  <c r="L21" i="5"/>
  <c r="L20" i="5"/>
  <c r="L3" i="5"/>
  <c r="D2" i="24" l="1"/>
  <c r="D2" i="17"/>
  <c r="B2" i="17"/>
  <c r="B2" i="24"/>
  <c r="L25" i="5"/>
  <c r="C2" i="17"/>
  <c r="C2" i="24"/>
  <c r="A43" i="19"/>
  <c r="A3" i="18"/>
  <c r="E2" i="17" l="1"/>
  <c r="AH2" i="17" s="1"/>
  <c r="A38" i="19"/>
  <c r="AE2" i="17" l="1"/>
  <c r="AF2" i="17"/>
  <c r="AG2" i="17"/>
  <c r="AB2" i="17"/>
  <c r="AC2" i="17"/>
  <c r="AD2" i="17"/>
  <c r="Z2" i="17"/>
  <c r="AA2" i="17"/>
  <c r="G2" i="17"/>
  <c r="K2" i="17"/>
  <c r="O2" i="17"/>
  <c r="S2" i="17"/>
  <c r="W2" i="17"/>
  <c r="H2" i="17"/>
  <c r="L2" i="17"/>
  <c r="P2" i="17"/>
  <c r="T2" i="17"/>
  <c r="X2" i="17"/>
  <c r="I2" i="17"/>
  <c r="M2" i="17"/>
  <c r="U2" i="17"/>
  <c r="Y2" i="17"/>
  <c r="Q2" i="17"/>
  <c r="F2" i="17"/>
  <c r="J2" i="17"/>
  <c r="N2" i="17"/>
  <c r="R2" i="17"/>
  <c r="V2" i="17"/>
  <c r="F1" i="24"/>
  <c r="E1" i="24"/>
  <c r="E2" i="24" l="1"/>
  <c r="K2" i="24" s="1"/>
  <c r="L2" i="24" s="1"/>
  <c r="C38" i="17"/>
  <c r="C39" i="17"/>
  <c r="C38" i="24"/>
  <c r="C39" i="24"/>
  <c r="D4" i="17"/>
  <c r="D38" i="24"/>
  <c r="D39" i="17"/>
  <c r="D38" i="17"/>
  <c r="D39" i="24"/>
  <c r="C7" i="17"/>
  <c r="C32" i="17"/>
  <c r="C16" i="17"/>
  <c r="C13" i="17"/>
  <c r="C28" i="17"/>
  <c r="C24" i="17"/>
  <c r="C9" i="17"/>
  <c r="C20" i="17"/>
  <c r="C5" i="17"/>
  <c r="D29" i="17"/>
  <c r="D17" i="17"/>
  <c r="D10" i="17"/>
  <c r="C3" i="17"/>
  <c r="C35" i="17"/>
  <c r="C31" i="17"/>
  <c r="C27" i="17"/>
  <c r="C23" i="17"/>
  <c r="C19" i="17"/>
  <c r="C15" i="17"/>
  <c r="C12" i="17"/>
  <c r="C8" i="17"/>
  <c r="C4" i="17"/>
  <c r="D32" i="17"/>
  <c r="D28" i="17"/>
  <c r="D24" i="17"/>
  <c r="D20" i="17"/>
  <c r="D16" i="17"/>
  <c r="D13" i="17"/>
  <c r="D9" i="17"/>
  <c r="D5" i="17"/>
  <c r="D36" i="17"/>
  <c r="D25" i="17"/>
  <c r="D6" i="17"/>
  <c r="C37" i="17"/>
  <c r="C34" i="17"/>
  <c r="C30" i="17"/>
  <c r="C26" i="17"/>
  <c r="C22" i="17"/>
  <c r="C18" i="17"/>
  <c r="C14" i="17"/>
  <c r="C11" i="17"/>
  <c r="D3" i="17"/>
  <c r="D35" i="17"/>
  <c r="D31" i="17"/>
  <c r="D27" i="17"/>
  <c r="D23" i="17"/>
  <c r="D19" i="17"/>
  <c r="D15" i="17"/>
  <c r="D12" i="17"/>
  <c r="D8" i="17"/>
  <c r="D37" i="24"/>
  <c r="D30" i="24"/>
  <c r="D14" i="24"/>
  <c r="D10" i="24"/>
  <c r="D9" i="24"/>
  <c r="D7" i="24"/>
  <c r="D32" i="24"/>
  <c r="D27" i="24"/>
  <c r="D25" i="24"/>
  <c r="D17" i="24"/>
  <c r="D15" i="24"/>
  <c r="D8" i="24"/>
  <c r="D6" i="24"/>
  <c r="D4" i="24"/>
  <c r="D36" i="24"/>
  <c r="D34" i="24"/>
  <c r="D29" i="24"/>
  <c r="D23" i="24"/>
  <c r="D22" i="24"/>
  <c r="D21" i="24"/>
  <c r="D20" i="24"/>
  <c r="D11" i="24"/>
  <c r="D35" i="24"/>
  <c r="D31" i="24"/>
  <c r="D28" i="24"/>
  <c r="D26" i="24"/>
  <c r="D24" i="24"/>
  <c r="D18" i="24"/>
  <c r="D16" i="24"/>
  <c r="D12" i="24"/>
  <c r="D33" i="24"/>
  <c r="D19" i="24"/>
  <c r="D13" i="24"/>
  <c r="D5" i="24"/>
  <c r="D3" i="24"/>
  <c r="D33" i="17"/>
  <c r="D21" i="17"/>
  <c r="C36" i="24"/>
  <c r="C34" i="24"/>
  <c r="C29" i="24"/>
  <c r="C23" i="24"/>
  <c r="C22" i="24"/>
  <c r="C21" i="24"/>
  <c r="C20" i="24"/>
  <c r="C11" i="24"/>
  <c r="C10" i="24"/>
  <c r="C18" i="24"/>
  <c r="C15" i="24"/>
  <c r="C12" i="24"/>
  <c r="C33" i="24"/>
  <c r="C19" i="24"/>
  <c r="C13" i="24"/>
  <c r="C5" i="24"/>
  <c r="C4" i="24"/>
  <c r="C3" i="24"/>
  <c r="C37" i="24"/>
  <c r="C30" i="24"/>
  <c r="C14" i="24"/>
  <c r="C9" i="24"/>
  <c r="C7" i="24"/>
  <c r="C35" i="24"/>
  <c r="C32" i="24"/>
  <c r="C31" i="24"/>
  <c r="C28" i="24"/>
  <c r="C27" i="24"/>
  <c r="C26" i="24"/>
  <c r="C25" i="24"/>
  <c r="C24" i="24"/>
  <c r="C17" i="24"/>
  <c r="C16" i="24"/>
  <c r="C8" i="24"/>
  <c r="C6" i="24"/>
  <c r="C36" i="17"/>
  <c r="C33" i="17"/>
  <c r="C29" i="17"/>
  <c r="C25" i="17"/>
  <c r="C21" i="17"/>
  <c r="C17" i="17"/>
  <c r="C10" i="17"/>
  <c r="C6" i="17"/>
  <c r="D37" i="17"/>
  <c r="D34" i="17"/>
  <c r="D30" i="17"/>
  <c r="D26" i="17"/>
  <c r="D22" i="17"/>
  <c r="D18" i="17"/>
  <c r="D14" i="17"/>
  <c r="D11" i="17"/>
  <c r="D7" i="17"/>
  <c r="E7" i="17" l="1"/>
  <c r="AH7" i="17" s="1"/>
  <c r="E17" i="17"/>
  <c r="AH17" i="17" s="1"/>
  <c r="E25" i="17"/>
  <c r="AH25" i="17" s="1"/>
  <c r="E33" i="17"/>
  <c r="AH33" i="17" s="1"/>
  <c r="E11" i="17"/>
  <c r="AH11" i="17" s="1"/>
  <c r="E27" i="17"/>
  <c r="AH27" i="17" s="1"/>
  <c r="E35" i="17"/>
  <c r="AH35" i="17" s="1"/>
  <c r="E23" i="17"/>
  <c r="AH23" i="17" s="1"/>
  <c r="E39" i="17"/>
  <c r="AH39" i="17" s="1"/>
  <c r="E19" i="17"/>
  <c r="AH19" i="17" s="1"/>
  <c r="E31" i="17"/>
  <c r="AH31" i="17" s="1"/>
  <c r="E13" i="17"/>
  <c r="AH13" i="17" s="1"/>
  <c r="E21" i="17"/>
  <c r="AH21" i="17" s="1"/>
  <c r="E29" i="17"/>
  <c r="AH29" i="17" s="1"/>
  <c r="E37" i="17"/>
  <c r="AH37" i="17" s="1"/>
  <c r="E15" i="17"/>
  <c r="AH15" i="17" s="1"/>
  <c r="E5" i="17"/>
  <c r="AH5" i="17" s="1"/>
  <c r="E36" i="17"/>
  <c r="AH36" i="17" s="1"/>
  <c r="E20" i="17"/>
  <c r="AH20" i="17" s="1"/>
  <c r="E4" i="17"/>
  <c r="AH4" i="17" s="1"/>
  <c r="E26" i="17"/>
  <c r="AH26" i="17" s="1"/>
  <c r="E10" i="17"/>
  <c r="AH10" i="17" s="1"/>
  <c r="E12" i="17"/>
  <c r="AH12" i="17" s="1"/>
  <c r="E18" i="17"/>
  <c r="AH18" i="17" s="1"/>
  <c r="E3" i="17"/>
  <c r="AH3" i="17" s="1"/>
  <c r="E24" i="17"/>
  <c r="AH24" i="17" s="1"/>
  <c r="E8" i="17"/>
  <c r="AH8" i="17" s="1"/>
  <c r="E30" i="17"/>
  <c r="AH30" i="17" s="1"/>
  <c r="E14" i="17"/>
  <c r="AH14" i="17" s="1"/>
  <c r="E9" i="17"/>
  <c r="AH9" i="17" s="1"/>
  <c r="E32" i="17"/>
  <c r="AH32" i="17" s="1"/>
  <c r="E16" i="17"/>
  <c r="AH16" i="17" s="1"/>
  <c r="E38" i="17"/>
  <c r="AH38" i="17" s="1"/>
  <c r="E22" i="17"/>
  <c r="AH22" i="17" s="1"/>
  <c r="E6" i="17"/>
  <c r="AH6" i="17" s="1"/>
  <c r="E28" i="17"/>
  <c r="AH28" i="17" s="1"/>
  <c r="E34" i="17"/>
  <c r="AH34" i="17" s="1"/>
  <c r="B39" i="24"/>
  <c r="B38" i="17"/>
  <c r="B39" i="17"/>
  <c r="B38" i="24"/>
  <c r="B33" i="24"/>
  <c r="B19" i="24"/>
  <c r="B13" i="24"/>
  <c r="B5" i="24"/>
  <c r="B4" i="24"/>
  <c r="B3" i="24"/>
  <c r="B29" i="24"/>
  <c r="B23" i="24"/>
  <c r="B20" i="24"/>
  <c r="B11" i="24"/>
  <c r="B9" i="24"/>
  <c r="B7" i="24"/>
  <c r="B35" i="24"/>
  <c r="B32" i="24"/>
  <c r="B31" i="24"/>
  <c r="B28" i="24"/>
  <c r="B27" i="24"/>
  <c r="B26" i="24"/>
  <c r="B25" i="24"/>
  <c r="B24" i="24"/>
  <c r="B18" i="24"/>
  <c r="B17" i="24"/>
  <c r="B16" i="24"/>
  <c r="B15" i="24"/>
  <c r="B12" i="24"/>
  <c r="B8" i="24"/>
  <c r="B6" i="24"/>
  <c r="B36" i="24"/>
  <c r="B34" i="24"/>
  <c r="B22" i="24"/>
  <c r="B21" i="24"/>
  <c r="B37" i="24"/>
  <c r="B30" i="24"/>
  <c r="B14" i="24"/>
  <c r="B10" i="24"/>
  <c r="B7" i="17"/>
  <c r="B11" i="17"/>
  <c r="B14" i="17"/>
  <c r="B18" i="17"/>
  <c r="B22" i="17"/>
  <c r="B26" i="17"/>
  <c r="B30" i="17"/>
  <c r="B34" i="17"/>
  <c r="B37" i="17"/>
  <c r="B21" i="17"/>
  <c r="B33" i="17"/>
  <c r="B4" i="17"/>
  <c r="B8" i="17"/>
  <c r="B12" i="17"/>
  <c r="B15" i="17"/>
  <c r="B19" i="17"/>
  <c r="B23" i="17"/>
  <c r="B27" i="17"/>
  <c r="B31" i="17"/>
  <c r="B35" i="17"/>
  <c r="B3" i="17"/>
  <c r="B10" i="17"/>
  <c r="B17" i="17"/>
  <c r="B29" i="17"/>
  <c r="B5" i="17"/>
  <c r="B9" i="17"/>
  <c r="B13" i="17"/>
  <c r="B16" i="17"/>
  <c r="B20" i="17"/>
  <c r="B24" i="17"/>
  <c r="B28" i="17"/>
  <c r="B32" i="17"/>
  <c r="B6" i="17"/>
  <c r="B25" i="17"/>
  <c r="B36" i="17"/>
  <c r="J2" i="19"/>
  <c r="AE16" i="17" l="1"/>
  <c r="AF16" i="17"/>
  <c r="AG16" i="17"/>
  <c r="AE15" i="17"/>
  <c r="AF15" i="17"/>
  <c r="AG15" i="17"/>
  <c r="AE37" i="17"/>
  <c r="AG37" i="17"/>
  <c r="AF37" i="17"/>
  <c r="AE9" i="17"/>
  <c r="AG9" i="17"/>
  <c r="AF9" i="17"/>
  <c r="AE10" i="17"/>
  <c r="AF10" i="17"/>
  <c r="AG10" i="17"/>
  <c r="AE29" i="17"/>
  <c r="AF29" i="17"/>
  <c r="AG29" i="17"/>
  <c r="AE27" i="17"/>
  <c r="AF27" i="17"/>
  <c r="AG27" i="17"/>
  <c r="AE12" i="17"/>
  <c r="AF12" i="17"/>
  <c r="AG12" i="17"/>
  <c r="AE35" i="17"/>
  <c r="AF35" i="17"/>
  <c r="AG35" i="17"/>
  <c r="AE34" i="17"/>
  <c r="AF34" i="17"/>
  <c r="AG34" i="17"/>
  <c r="AE14" i="17"/>
  <c r="AF14" i="17"/>
  <c r="AG14" i="17"/>
  <c r="AE26" i="17"/>
  <c r="AF26" i="17"/>
  <c r="AG26" i="17"/>
  <c r="AE21" i="17"/>
  <c r="AF21" i="17"/>
  <c r="AG21" i="17"/>
  <c r="AE11" i="17"/>
  <c r="AF11" i="17"/>
  <c r="AG11" i="17"/>
  <c r="AE18" i="17"/>
  <c r="AF18" i="17"/>
  <c r="AG18" i="17"/>
  <c r="AE23" i="17"/>
  <c r="AF23" i="17"/>
  <c r="AG23" i="17"/>
  <c r="AE28" i="17"/>
  <c r="AF28" i="17"/>
  <c r="AG28" i="17"/>
  <c r="AE30" i="17"/>
  <c r="AF30" i="17"/>
  <c r="AG30" i="17"/>
  <c r="AE4" i="17"/>
  <c r="AF4" i="17"/>
  <c r="AG4" i="17"/>
  <c r="AE13" i="17"/>
  <c r="AF13" i="17"/>
  <c r="AG13" i="17"/>
  <c r="AE33" i="17"/>
  <c r="AF33" i="17"/>
  <c r="AG33" i="17"/>
  <c r="AE32" i="17"/>
  <c r="AF32" i="17"/>
  <c r="AG32" i="17"/>
  <c r="AE6" i="17"/>
  <c r="AF6" i="17"/>
  <c r="AG6" i="17"/>
  <c r="AE8" i="17"/>
  <c r="AF8" i="17"/>
  <c r="AG8" i="17"/>
  <c r="AE20" i="17"/>
  <c r="AF20" i="17"/>
  <c r="AG20" i="17"/>
  <c r="AE31" i="17"/>
  <c r="AF31" i="17"/>
  <c r="AG31" i="17"/>
  <c r="AE25" i="17"/>
  <c r="AF25" i="17"/>
  <c r="AG25" i="17"/>
  <c r="AE22" i="17"/>
  <c r="AF22" i="17"/>
  <c r="AG22" i="17"/>
  <c r="AE24" i="17"/>
  <c r="AF24" i="17"/>
  <c r="AG24" i="17"/>
  <c r="AE36" i="17"/>
  <c r="AF36" i="17"/>
  <c r="AG36" i="17"/>
  <c r="AE19" i="17"/>
  <c r="AF19" i="17"/>
  <c r="AG19" i="17"/>
  <c r="AE17" i="17"/>
  <c r="AF17" i="17"/>
  <c r="AG17" i="17"/>
  <c r="AE38" i="17"/>
  <c r="AF38" i="17"/>
  <c r="AG38" i="17"/>
  <c r="AE3" i="17"/>
  <c r="AF3" i="17"/>
  <c r="AG3" i="17"/>
  <c r="AE5" i="17"/>
  <c r="AG5" i="17"/>
  <c r="AF5" i="17"/>
  <c r="AE39" i="17"/>
  <c r="AF39" i="17"/>
  <c r="AG39" i="17"/>
  <c r="AE7" i="17"/>
  <c r="AF7" i="17"/>
  <c r="AG7" i="17"/>
  <c r="AB22" i="17"/>
  <c r="AC22" i="17"/>
  <c r="AD22" i="17"/>
  <c r="AB24" i="17"/>
  <c r="AD24" i="17"/>
  <c r="AC24" i="17"/>
  <c r="AB36" i="17"/>
  <c r="AD36" i="17"/>
  <c r="AC36" i="17"/>
  <c r="AB16" i="17"/>
  <c r="AD16" i="17"/>
  <c r="AC16" i="17"/>
  <c r="AB18" i="17"/>
  <c r="AC18" i="17"/>
  <c r="AD18" i="17"/>
  <c r="AB15" i="17"/>
  <c r="AC15" i="17"/>
  <c r="AD15" i="17"/>
  <c r="AB23" i="17"/>
  <c r="AC23" i="17"/>
  <c r="AD23" i="17"/>
  <c r="AB32" i="17"/>
  <c r="AC32" i="17"/>
  <c r="AD32" i="17"/>
  <c r="AB12" i="17"/>
  <c r="AD12" i="17"/>
  <c r="AC12" i="17"/>
  <c r="AB37" i="17"/>
  <c r="AC37" i="17"/>
  <c r="AD37" i="17"/>
  <c r="AB35" i="17"/>
  <c r="AC35" i="17"/>
  <c r="AD35" i="17"/>
  <c r="AB9" i="17"/>
  <c r="AC9" i="17"/>
  <c r="AD9" i="17"/>
  <c r="AB10" i="17"/>
  <c r="AC10" i="17"/>
  <c r="AD10" i="17"/>
  <c r="AB27" i="17"/>
  <c r="AC27" i="17"/>
  <c r="AD27" i="17"/>
  <c r="AB28" i="17"/>
  <c r="AD28" i="17"/>
  <c r="AC28" i="17"/>
  <c r="AB30" i="17"/>
  <c r="AC30" i="17"/>
  <c r="AD30" i="17"/>
  <c r="AB4" i="17"/>
  <c r="AD4" i="17"/>
  <c r="AC4" i="17"/>
  <c r="AB13" i="17"/>
  <c r="AC13" i="17"/>
  <c r="AD13" i="17"/>
  <c r="AB33" i="17"/>
  <c r="AD33" i="17"/>
  <c r="AC33" i="17"/>
  <c r="AB34" i="17"/>
  <c r="AC34" i="17"/>
  <c r="AD34" i="17"/>
  <c r="AB26" i="17"/>
  <c r="AC26" i="17"/>
  <c r="AD26" i="17"/>
  <c r="AB11" i="17"/>
  <c r="AC11" i="17"/>
  <c r="AD11" i="17"/>
  <c r="AB6" i="17"/>
  <c r="AC6" i="17"/>
  <c r="AD6" i="17"/>
  <c r="AB8" i="17"/>
  <c r="AC8" i="17"/>
  <c r="AD8" i="17"/>
  <c r="AB20" i="17"/>
  <c r="AD20" i="17"/>
  <c r="AC20" i="17"/>
  <c r="AB31" i="17"/>
  <c r="AC31" i="17"/>
  <c r="AD31" i="17"/>
  <c r="AB25" i="17"/>
  <c r="AD25" i="17"/>
  <c r="AC25" i="17"/>
  <c r="AB29" i="17"/>
  <c r="AD29" i="17"/>
  <c r="AC29" i="17"/>
  <c r="AB14" i="17"/>
  <c r="AC14" i="17"/>
  <c r="AD14" i="17"/>
  <c r="AB21" i="17"/>
  <c r="AD21" i="17"/>
  <c r="AC21" i="17"/>
  <c r="AB19" i="17"/>
  <c r="AC19" i="17"/>
  <c r="AD19" i="17"/>
  <c r="AB17" i="17"/>
  <c r="AC17" i="17"/>
  <c r="AD17" i="17"/>
  <c r="AB38" i="17"/>
  <c r="AC38" i="17"/>
  <c r="AD38" i="17"/>
  <c r="AB3" i="17"/>
  <c r="AC3" i="17"/>
  <c r="AD3" i="17"/>
  <c r="AB5" i="17"/>
  <c r="AC5" i="17"/>
  <c r="AD5" i="17"/>
  <c r="AB39" i="17"/>
  <c r="AC39" i="17"/>
  <c r="AD39" i="17"/>
  <c r="AB7" i="17"/>
  <c r="AC7" i="17"/>
  <c r="AD7" i="17"/>
  <c r="Z28" i="17"/>
  <c r="AA28" i="17"/>
  <c r="Z16" i="17"/>
  <c r="AA16" i="17"/>
  <c r="Z30" i="17"/>
  <c r="AA30" i="17"/>
  <c r="Z18" i="17"/>
  <c r="AA18" i="17"/>
  <c r="Z4" i="17"/>
  <c r="AA4" i="17"/>
  <c r="Z15" i="17"/>
  <c r="AA15" i="17"/>
  <c r="Z13" i="17"/>
  <c r="AA13" i="17"/>
  <c r="Z23" i="17"/>
  <c r="AA23" i="17"/>
  <c r="Z33" i="17"/>
  <c r="AA33" i="17"/>
  <c r="Z6" i="17"/>
  <c r="AA6" i="17"/>
  <c r="Z32" i="17"/>
  <c r="AA32" i="17"/>
  <c r="Z8" i="17"/>
  <c r="AA8" i="17"/>
  <c r="Z12" i="17"/>
  <c r="AA12" i="17"/>
  <c r="Z20" i="17"/>
  <c r="AA20" i="17"/>
  <c r="Z37" i="17"/>
  <c r="AA37" i="17"/>
  <c r="Z31" i="17"/>
  <c r="AA31" i="17"/>
  <c r="Z35" i="17"/>
  <c r="AA35" i="17"/>
  <c r="Z25" i="17"/>
  <c r="AA25" i="17"/>
  <c r="Z22" i="17"/>
  <c r="AA22" i="17"/>
  <c r="Z9" i="17"/>
  <c r="AA9" i="17"/>
  <c r="Z24" i="17"/>
  <c r="AA24" i="17"/>
  <c r="Z10" i="17"/>
  <c r="AA10" i="17"/>
  <c r="Z36" i="17"/>
  <c r="AA36" i="17"/>
  <c r="Z29" i="17"/>
  <c r="AA29" i="17"/>
  <c r="Z19" i="17"/>
  <c r="AA19" i="17"/>
  <c r="Z27" i="17"/>
  <c r="AA27" i="17"/>
  <c r="Z17" i="17"/>
  <c r="AA17" i="17"/>
  <c r="Z34" i="17"/>
  <c r="AA34" i="17"/>
  <c r="Z38" i="17"/>
  <c r="AA38" i="17"/>
  <c r="Z14" i="17"/>
  <c r="AA14" i="17"/>
  <c r="Z3" i="17"/>
  <c r="AA3" i="17"/>
  <c r="Z26" i="17"/>
  <c r="AA26" i="17"/>
  <c r="Z5" i="17"/>
  <c r="AA5" i="17"/>
  <c r="Z21" i="17"/>
  <c r="AA21" i="17"/>
  <c r="Z39" i="17"/>
  <c r="AA39" i="17"/>
  <c r="Z11" i="17"/>
  <c r="AA11" i="17"/>
  <c r="Z7" i="17"/>
  <c r="AA7" i="17"/>
  <c r="F32" i="17"/>
  <c r="Y32" i="17"/>
  <c r="Y37" i="17"/>
  <c r="F37" i="17"/>
  <c r="F34" i="17"/>
  <c r="Y34" i="17"/>
  <c r="F28" i="17"/>
  <c r="Y28" i="17"/>
  <c r="F16" i="17"/>
  <c r="Y16" i="17"/>
  <c r="F30" i="17"/>
  <c r="Y30" i="17"/>
  <c r="F18" i="17"/>
  <c r="Y18" i="17"/>
  <c r="F4" i="17"/>
  <c r="Y4" i="17"/>
  <c r="F15" i="17"/>
  <c r="Y15" i="17"/>
  <c r="Y13" i="17"/>
  <c r="F13" i="17"/>
  <c r="F23" i="17"/>
  <c r="Y23" i="17"/>
  <c r="Y33" i="17"/>
  <c r="F33" i="17"/>
  <c r="F8" i="17"/>
  <c r="Y8" i="17"/>
  <c r="F20" i="17"/>
  <c r="Y20" i="17"/>
  <c r="F35" i="17"/>
  <c r="Y35" i="17"/>
  <c r="Y25" i="17"/>
  <c r="F25" i="17"/>
  <c r="F22" i="17"/>
  <c r="Y22" i="17"/>
  <c r="Y9" i="17"/>
  <c r="F9" i="17"/>
  <c r="F24" i="17"/>
  <c r="Y24" i="17"/>
  <c r="F10" i="17"/>
  <c r="Y10" i="17"/>
  <c r="F36" i="17"/>
  <c r="Y36" i="17"/>
  <c r="Y29" i="17"/>
  <c r="F29" i="17"/>
  <c r="F19" i="17"/>
  <c r="Y19" i="17"/>
  <c r="F27" i="17"/>
  <c r="Y27" i="17"/>
  <c r="Y17" i="17"/>
  <c r="F17" i="17"/>
  <c r="F6" i="17"/>
  <c r="Y6" i="17"/>
  <c r="F12" i="17"/>
  <c r="Y12" i="17"/>
  <c r="F31" i="17"/>
  <c r="Y31" i="17"/>
  <c r="F38" i="17"/>
  <c r="Y38" i="17"/>
  <c r="F14" i="17"/>
  <c r="Y14" i="17"/>
  <c r="U3" i="17"/>
  <c r="Y3" i="17"/>
  <c r="F26" i="17"/>
  <c r="Y26" i="17"/>
  <c r="Y5" i="17"/>
  <c r="F5" i="17"/>
  <c r="Y21" i="17"/>
  <c r="F21" i="17"/>
  <c r="F39" i="17"/>
  <c r="Y39" i="17"/>
  <c r="F11" i="17"/>
  <c r="Y11" i="17"/>
  <c r="F7" i="17"/>
  <c r="Y7" i="17"/>
  <c r="V3" i="17"/>
  <c r="K3" i="17"/>
  <c r="Q3" i="17"/>
  <c r="M3" i="17"/>
  <c r="W3" i="17"/>
  <c r="F3" i="17"/>
  <c r="O3" i="17"/>
  <c r="S3" i="17"/>
  <c r="N3" i="17"/>
  <c r="T3" i="17"/>
  <c r="L3" i="17"/>
  <c r="R3" i="17"/>
  <c r="P3" i="17"/>
  <c r="J3" i="17"/>
  <c r="G3" i="17"/>
  <c r="I3" i="17"/>
  <c r="X3" i="17"/>
  <c r="H3" i="17"/>
  <c r="J22" i="17"/>
  <c r="N22" i="17"/>
  <c r="R22" i="17"/>
  <c r="V22" i="17"/>
  <c r="G22" i="17"/>
  <c r="K22" i="17"/>
  <c r="O22" i="17"/>
  <c r="S22" i="17"/>
  <c r="W22" i="17"/>
  <c r="H22" i="17"/>
  <c r="L22" i="17"/>
  <c r="P22" i="17"/>
  <c r="T22" i="17"/>
  <c r="X22" i="17"/>
  <c r="I22" i="17"/>
  <c r="M22" i="17"/>
  <c r="Q22" i="17"/>
  <c r="U22" i="17"/>
  <c r="I11" i="17"/>
  <c r="M11" i="17"/>
  <c r="Q11" i="17"/>
  <c r="U11" i="17"/>
  <c r="J11" i="17"/>
  <c r="N11" i="17"/>
  <c r="R11" i="17"/>
  <c r="V11" i="17"/>
  <c r="G11" i="17"/>
  <c r="K11" i="17"/>
  <c r="O11" i="17"/>
  <c r="S11" i="17"/>
  <c r="W11" i="17"/>
  <c r="T11" i="17"/>
  <c r="H11" i="17"/>
  <c r="X11" i="17"/>
  <c r="L11" i="17"/>
  <c r="P11" i="17"/>
  <c r="G9" i="17"/>
  <c r="K9" i="17"/>
  <c r="O9" i="17"/>
  <c r="S9" i="17"/>
  <c r="W9" i="17"/>
  <c r="H9" i="17"/>
  <c r="L9" i="17"/>
  <c r="P9" i="17"/>
  <c r="T9" i="17"/>
  <c r="X9" i="17"/>
  <c r="I9" i="17"/>
  <c r="M9" i="17"/>
  <c r="Q9" i="17"/>
  <c r="U9" i="17"/>
  <c r="J9" i="17"/>
  <c r="N9" i="17"/>
  <c r="R9" i="17"/>
  <c r="V9" i="17"/>
  <c r="I7" i="17"/>
  <c r="M7" i="17"/>
  <c r="Q7" i="17"/>
  <c r="U7" i="17"/>
  <c r="J7" i="17"/>
  <c r="N7" i="17"/>
  <c r="R7" i="17"/>
  <c r="V7" i="17"/>
  <c r="G7" i="17"/>
  <c r="K7" i="17"/>
  <c r="O7" i="17"/>
  <c r="S7" i="17"/>
  <c r="W7" i="17"/>
  <c r="P7" i="17"/>
  <c r="T7" i="17"/>
  <c r="H7" i="17"/>
  <c r="X7" i="17"/>
  <c r="L7" i="17"/>
  <c r="G35" i="17"/>
  <c r="K35" i="17"/>
  <c r="O35" i="17"/>
  <c r="S35" i="17"/>
  <c r="W35" i="17"/>
  <c r="L35" i="17"/>
  <c r="Q35" i="17"/>
  <c r="V35" i="17"/>
  <c r="H35" i="17"/>
  <c r="M35" i="17"/>
  <c r="R35" i="17"/>
  <c r="X35" i="17"/>
  <c r="I35" i="17"/>
  <c r="T35" i="17"/>
  <c r="N35" i="17"/>
  <c r="J35" i="17"/>
  <c r="P35" i="17"/>
  <c r="U35" i="17"/>
  <c r="I25" i="17"/>
  <c r="M25" i="17"/>
  <c r="Q25" i="17"/>
  <c r="U25" i="17"/>
  <c r="J25" i="17"/>
  <c r="N25" i="17"/>
  <c r="R25" i="17"/>
  <c r="V25" i="17"/>
  <c r="G25" i="17"/>
  <c r="K25" i="17"/>
  <c r="O25" i="17"/>
  <c r="S25" i="17"/>
  <c r="W25" i="17"/>
  <c r="H25" i="17"/>
  <c r="L25" i="17"/>
  <c r="P25" i="17"/>
  <c r="T25" i="17"/>
  <c r="X25" i="17"/>
  <c r="I37" i="17"/>
  <c r="M37" i="17"/>
  <c r="Q37" i="17"/>
  <c r="U37" i="17"/>
  <c r="K37" i="17"/>
  <c r="P37" i="17"/>
  <c r="V37" i="17"/>
  <c r="G37" i="17"/>
  <c r="L37" i="17"/>
  <c r="R37" i="17"/>
  <c r="W37" i="17"/>
  <c r="H37" i="17"/>
  <c r="S37" i="17"/>
  <c r="J37" i="17"/>
  <c r="O37" i="17"/>
  <c r="T37" i="17"/>
  <c r="N37" i="17"/>
  <c r="X37" i="17"/>
  <c r="G5" i="17"/>
  <c r="K5" i="17"/>
  <c r="O5" i="17"/>
  <c r="S5" i="17"/>
  <c r="W5" i="17"/>
  <c r="H5" i="17"/>
  <c r="L5" i="17"/>
  <c r="P5" i="17"/>
  <c r="T5" i="17"/>
  <c r="X5" i="17"/>
  <c r="I5" i="17"/>
  <c r="M5" i="17"/>
  <c r="Q5" i="17"/>
  <c r="U5" i="17"/>
  <c r="V5" i="17"/>
  <c r="J5" i="17"/>
  <c r="N5" i="17"/>
  <c r="R5" i="17"/>
  <c r="I15" i="17"/>
  <c r="M15" i="17"/>
  <c r="Q15" i="17"/>
  <c r="U15" i="17"/>
  <c r="J15" i="17"/>
  <c r="N15" i="17"/>
  <c r="R15" i="17"/>
  <c r="V15" i="17"/>
  <c r="G15" i="17"/>
  <c r="O15" i="17"/>
  <c r="W15" i="17"/>
  <c r="H15" i="17"/>
  <c r="P15" i="17"/>
  <c r="X15" i="17"/>
  <c r="K15" i="17"/>
  <c r="S15" i="17"/>
  <c r="L15" i="17"/>
  <c r="T15" i="17"/>
  <c r="H32" i="17"/>
  <c r="L32" i="17"/>
  <c r="P32" i="17"/>
  <c r="T32" i="17"/>
  <c r="X32" i="17"/>
  <c r="I32" i="17"/>
  <c r="Q32" i="17"/>
  <c r="U32" i="17"/>
  <c r="M32" i="17"/>
  <c r="G32" i="17"/>
  <c r="J32" i="17"/>
  <c r="R32" i="17"/>
  <c r="K32" i="17"/>
  <c r="S32" i="17"/>
  <c r="N32" i="17"/>
  <c r="V32" i="17"/>
  <c r="O32" i="17"/>
  <c r="W32" i="17"/>
  <c r="J38" i="17"/>
  <c r="N38" i="17"/>
  <c r="R38" i="17"/>
  <c r="V38" i="17"/>
  <c r="H38" i="17"/>
  <c r="M38" i="17"/>
  <c r="S38" i="17"/>
  <c r="X38" i="17"/>
  <c r="T38" i="17"/>
  <c r="I38" i="17"/>
  <c r="O38" i="17"/>
  <c r="K38" i="17"/>
  <c r="U38" i="17"/>
  <c r="G38" i="17"/>
  <c r="L38" i="17"/>
  <c r="Q38" i="17"/>
  <c r="W38" i="17"/>
  <c r="P38" i="17"/>
  <c r="H18" i="17"/>
  <c r="L18" i="17"/>
  <c r="P18" i="17"/>
  <c r="T18" i="17"/>
  <c r="X18" i="17"/>
  <c r="I18" i="17"/>
  <c r="M18" i="17"/>
  <c r="N18" i="17"/>
  <c r="S18" i="17"/>
  <c r="G18" i="17"/>
  <c r="O18" i="17"/>
  <c r="U18" i="17"/>
  <c r="J18" i="17"/>
  <c r="Q18" i="17"/>
  <c r="V18" i="17"/>
  <c r="K18" i="17"/>
  <c r="R18" i="17"/>
  <c r="W18" i="17"/>
  <c r="J26" i="17"/>
  <c r="N26" i="17"/>
  <c r="R26" i="17"/>
  <c r="V26" i="17"/>
  <c r="G26" i="17"/>
  <c r="K26" i="17"/>
  <c r="O26" i="17"/>
  <c r="S26" i="17"/>
  <c r="W26" i="17"/>
  <c r="H26" i="17"/>
  <c r="I26" i="17"/>
  <c r="M26" i="17"/>
  <c r="Q26" i="17"/>
  <c r="U26" i="17"/>
  <c r="L26" i="17"/>
  <c r="P26" i="17"/>
  <c r="T26" i="17"/>
  <c r="X26" i="17"/>
  <c r="I33" i="17"/>
  <c r="M33" i="17"/>
  <c r="Q33" i="17"/>
  <c r="U33" i="17"/>
  <c r="J33" i="17"/>
  <c r="N33" i="17"/>
  <c r="V33" i="17"/>
  <c r="R33" i="17"/>
  <c r="G33" i="17"/>
  <c r="O33" i="17"/>
  <c r="W33" i="17"/>
  <c r="H33" i="17"/>
  <c r="P33" i="17"/>
  <c r="X33" i="17"/>
  <c r="K33" i="17"/>
  <c r="S33" i="17"/>
  <c r="L33" i="17"/>
  <c r="T33" i="17"/>
  <c r="G31" i="17"/>
  <c r="K31" i="17"/>
  <c r="O31" i="17"/>
  <c r="S31" i="17"/>
  <c r="W31" i="17"/>
  <c r="L31" i="17"/>
  <c r="X31" i="17"/>
  <c r="H31" i="17"/>
  <c r="P31" i="17"/>
  <c r="T31" i="17"/>
  <c r="J31" i="17"/>
  <c r="N31" i="17"/>
  <c r="R31" i="17"/>
  <c r="V31" i="17"/>
  <c r="M31" i="17"/>
  <c r="Q31" i="17"/>
  <c r="U31" i="17"/>
  <c r="I31" i="17"/>
  <c r="J12" i="17"/>
  <c r="N12" i="17"/>
  <c r="R12" i="17"/>
  <c r="V12" i="17"/>
  <c r="G12" i="17"/>
  <c r="K12" i="17"/>
  <c r="O12" i="17"/>
  <c r="S12" i="17"/>
  <c r="W12" i="17"/>
  <c r="H12" i="17"/>
  <c r="L12" i="17"/>
  <c r="P12" i="17"/>
  <c r="X12" i="17"/>
  <c r="Q12" i="17"/>
  <c r="I12" i="17"/>
  <c r="T12" i="17"/>
  <c r="M12" i="17"/>
  <c r="U12" i="17"/>
  <c r="H24" i="17"/>
  <c r="L24" i="17"/>
  <c r="P24" i="17"/>
  <c r="T24" i="17"/>
  <c r="X24" i="17"/>
  <c r="I24" i="17"/>
  <c r="M24" i="17"/>
  <c r="Q24" i="17"/>
  <c r="U24" i="17"/>
  <c r="J24" i="17"/>
  <c r="N24" i="17"/>
  <c r="R24" i="17"/>
  <c r="V24" i="17"/>
  <c r="G24" i="17"/>
  <c r="K24" i="17"/>
  <c r="O24" i="17"/>
  <c r="S24" i="17"/>
  <c r="W24" i="17"/>
  <c r="G39" i="17"/>
  <c r="K39" i="17"/>
  <c r="O39" i="17"/>
  <c r="S39" i="17"/>
  <c r="W39" i="17"/>
  <c r="J39" i="17"/>
  <c r="P39" i="17"/>
  <c r="U39" i="17"/>
  <c r="L39" i="17"/>
  <c r="V39" i="17"/>
  <c r="Q39" i="17"/>
  <c r="M39" i="17"/>
  <c r="R39" i="17"/>
  <c r="I39" i="17"/>
  <c r="N39" i="17"/>
  <c r="T39" i="17"/>
  <c r="H39" i="17"/>
  <c r="X39" i="17"/>
  <c r="H14" i="17"/>
  <c r="L14" i="17"/>
  <c r="P14" i="17"/>
  <c r="T14" i="17"/>
  <c r="X14" i="17"/>
  <c r="I14" i="17"/>
  <c r="M14" i="17"/>
  <c r="Q14" i="17"/>
  <c r="U14" i="17"/>
  <c r="J14" i="17"/>
  <c r="R14" i="17"/>
  <c r="K14" i="17"/>
  <c r="S14" i="17"/>
  <c r="N14" i="17"/>
  <c r="V14" i="17"/>
  <c r="G14" i="17"/>
  <c r="O14" i="17"/>
  <c r="W14" i="17"/>
  <c r="H36" i="17"/>
  <c r="L36" i="17"/>
  <c r="P36" i="17"/>
  <c r="T36" i="17"/>
  <c r="X36" i="17"/>
  <c r="I36" i="17"/>
  <c r="N36" i="17"/>
  <c r="S36" i="17"/>
  <c r="J36" i="17"/>
  <c r="O36" i="17"/>
  <c r="U36" i="17"/>
  <c r="K36" i="17"/>
  <c r="Q36" i="17"/>
  <c r="G36" i="17"/>
  <c r="M36" i="17"/>
  <c r="R36" i="17"/>
  <c r="W36" i="17"/>
  <c r="V36" i="17"/>
  <c r="G21" i="17"/>
  <c r="K21" i="17"/>
  <c r="O21" i="17"/>
  <c r="S21" i="17"/>
  <c r="J21" i="17"/>
  <c r="P21" i="17"/>
  <c r="U21" i="17"/>
  <c r="L21" i="17"/>
  <c r="Q21" i="17"/>
  <c r="V21" i="17"/>
  <c r="H21" i="17"/>
  <c r="M21" i="17"/>
  <c r="R21" i="17"/>
  <c r="W21" i="17"/>
  <c r="I21" i="17"/>
  <c r="N21" i="17"/>
  <c r="T21" i="17"/>
  <c r="X21" i="17"/>
  <c r="H6" i="17"/>
  <c r="L6" i="17"/>
  <c r="P6" i="17"/>
  <c r="T6" i="17"/>
  <c r="X6" i="17"/>
  <c r="I6" i="17"/>
  <c r="M6" i="17"/>
  <c r="Q6" i="17"/>
  <c r="U6" i="17"/>
  <c r="J6" i="17"/>
  <c r="N6" i="17"/>
  <c r="R6" i="17"/>
  <c r="V6" i="17"/>
  <c r="S6" i="17"/>
  <c r="G6" i="17"/>
  <c r="W6" i="17"/>
  <c r="K6" i="17"/>
  <c r="O6" i="17"/>
  <c r="J30" i="17"/>
  <c r="N30" i="17"/>
  <c r="R30" i="17"/>
  <c r="V30" i="17"/>
  <c r="G30" i="17"/>
  <c r="K30" i="17"/>
  <c r="O30" i="17"/>
  <c r="S30" i="17"/>
  <c r="W30" i="17"/>
  <c r="I30" i="17"/>
  <c r="M30" i="17"/>
  <c r="Q30" i="17"/>
  <c r="U30" i="17"/>
  <c r="P30" i="17"/>
  <c r="T30" i="17"/>
  <c r="H30" i="17"/>
  <c r="X30" i="17"/>
  <c r="L30" i="17"/>
  <c r="J34" i="17"/>
  <c r="N34" i="17"/>
  <c r="R34" i="17"/>
  <c r="V34" i="17"/>
  <c r="G34" i="17"/>
  <c r="K34" i="17"/>
  <c r="S34" i="17"/>
  <c r="W34" i="17"/>
  <c r="L34" i="17"/>
  <c r="Q34" i="17"/>
  <c r="M34" i="17"/>
  <c r="T34" i="17"/>
  <c r="H34" i="17"/>
  <c r="O34" i="17"/>
  <c r="U34" i="17"/>
  <c r="I34" i="17"/>
  <c r="P34" i="17"/>
  <c r="X34" i="17"/>
  <c r="J4" i="17"/>
  <c r="N4" i="17"/>
  <c r="R4" i="17"/>
  <c r="V4" i="17"/>
  <c r="G4" i="17"/>
  <c r="K4" i="17"/>
  <c r="O4" i="17"/>
  <c r="S4" i="17"/>
  <c r="W4" i="17"/>
  <c r="H4" i="17"/>
  <c r="L4" i="17"/>
  <c r="P4" i="17"/>
  <c r="T4" i="17"/>
  <c r="X4" i="17"/>
  <c r="I4" i="17"/>
  <c r="M4" i="17"/>
  <c r="Q4" i="17"/>
  <c r="U4" i="17"/>
  <c r="G17" i="17"/>
  <c r="K17" i="17"/>
  <c r="O17" i="17"/>
  <c r="S17" i="17"/>
  <c r="W17" i="17"/>
  <c r="H17" i="17"/>
  <c r="L17" i="17"/>
  <c r="P17" i="17"/>
  <c r="T17" i="17"/>
  <c r="X17" i="17"/>
  <c r="I17" i="17"/>
  <c r="Q17" i="17"/>
  <c r="J17" i="17"/>
  <c r="R17" i="17"/>
  <c r="M17" i="17"/>
  <c r="U17" i="17"/>
  <c r="N17" i="17"/>
  <c r="V17" i="17"/>
  <c r="J16" i="17"/>
  <c r="N16" i="17"/>
  <c r="R16" i="17"/>
  <c r="V16" i="17"/>
  <c r="G16" i="17"/>
  <c r="K16" i="17"/>
  <c r="O16" i="17"/>
  <c r="S16" i="17"/>
  <c r="W16" i="17"/>
  <c r="L16" i="17"/>
  <c r="T16" i="17"/>
  <c r="M16" i="17"/>
  <c r="U16" i="17"/>
  <c r="H16" i="17"/>
  <c r="P16" i="17"/>
  <c r="X16" i="17"/>
  <c r="I16" i="17"/>
  <c r="Q16" i="17"/>
  <c r="J8" i="17"/>
  <c r="N8" i="17"/>
  <c r="R8" i="17"/>
  <c r="V8" i="17"/>
  <c r="G8" i="17"/>
  <c r="K8" i="17"/>
  <c r="O8" i="17"/>
  <c r="S8" i="17"/>
  <c r="W8" i="17"/>
  <c r="H8" i="17"/>
  <c r="L8" i="17"/>
  <c r="P8" i="17"/>
  <c r="T8" i="17"/>
  <c r="X8" i="17"/>
  <c r="M8" i="17"/>
  <c r="Q8" i="17"/>
  <c r="U8" i="17"/>
  <c r="I8" i="17"/>
  <c r="G27" i="17"/>
  <c r="K27" i="17"/>
  <c r="O27" i="17"/>
  <c r="S27" i="17"/>
  <c r="W27" i="17"/>
  <c r="H27" i="17"/>
  <c r="L27" i="17"/>
  <c r="P27" i="17"/>
  <c r="T27" i="17"/>
  <c r="X27" i="17"/>
  <c r="J27" i="17"/>
  <c r="N27" i="17"/>
  <c r="R27" i="17"/>
  <c r="V27" i="17"/>
  <c r="I27" i="17"/>
  <c r="M27" i="17"/>
  <c r="Q27" i="17"/>
  <c r="U27" i="17"/>
  <c r="H28" i="17"/>
  <c r="L28" i="17"/>
  <c r="P28" i="17"/>
  <c r="T28" i="17"/>
  <c r="X28" i="17"/>
  <c r="I28" i="17"/>
  <c r="M28" i="17"/>
  <c r="Q28" i="17"/>
  <c r="U28" i="17"/>
  <c r="G28" i="17"/>
  <c r="K28" i="17"/>
  <c r="O28" i="17"/>
  <c r="S28" i="17"/>
  <c r="W28" i="17"/>
  <c r="V28" i="17"/>
  <c r="J28" i="17"/>
  <c r="N28" i="17"/>
  <c r="R28" i="17"/>
  <c r="I19" i="17"/>
  <c r="M19" i="17"/>
  <c r="Q19" i="17"/>
  <c r="U19" i="17"/>
  <c r="K19" i="17"/>
  <c r="P19" i="17"/>
  <c r="V19" i="17"/>
  <c r="G19" i="17"/>
  <c r="L19" i="17"/>
  <c r="R19" i="17"/>
  <c r="W19" i="17"/>
  <c r="H19" i="17"/>
  <c r="N19" i="17"/>
  <c r="S19" i="17"/>
  <c r="X19" i="17"/>
  <c r="J19" i="17"/>
  <c r="O19" i="17"/>
  <c r="T19" i="17"/>
  <c r="J20" i="17"/>
  <c r="N20" i="17"/>
  <c r="R20" i="17"/>
  <c r="V20" i="17"/>
  <c r="H20" i="17"/>
  <c r="M20" i="17"/>
  <c r="S20" i="17"/>
  <c r="X20" i="17"/>
  <c r="I20" i="17"/>
  <c r="O20" i="17"/>
  <c r="T20" i="17"/>
  <c r="K20" i="17"/>
  <c r="P20" i="17"/>
  <c r="U20" i="17"/>
  <c r="G20" i="17"/>
  <c r="L20" i="17"/>
  <c r="Q20" i="17"/>
  <c r="W20" i="17"/>
  <c r="I29" i="17"/>
  <c r="M29" i="17"/>
  <c r="Q29" i="17"/>
  <c r="U29" i="17"/>
  <c r="J29" i="17"/>
  <c r="N29" i="17"/>
  <c r="R29" i="17"/>
  <c r="V29" i="17"/>
  <c r="H29" i="17"/>
  <c r="L29" i="17"/>
  <c r="P29" i="17"/>
  <c r="T29" i="17"/>
  <c r="X29" i="17"/>
  <c r="S29" i="17"/>
  <c r="G29" i="17"/>
  <c r="W29" i="17"/>
  <c r="K29" i="17"/>
  <c r="O29" i="17"/>
  <c r="H10" i="17"/>
  <c r="L10" i="17"/>
  <c r="P10" i="17"/>
  <c r="T10" i="17"/>
  <c r="X10" i="17"/>
  <c r="I10" i="17"/>
  <c r="M10" i="17"/>
  <c r="Q10" i="17"/>
  <c r="U10" i="17"/>
  <c r="J10" i="17"/>
  <c r="N10" i="17"/>
  <c r="R10" i="17"/>
  <c r="V10" i="17"/>
  <c r="G10" i="17"/>
  <c r="W10" i="17"/>
  <c r="K10" i="17"/>
  <c r="O10" i="17"/>
  <c r="S10" i="17"/>
  <c r="G13" i="17"/>
  <c r="K13" i="17"/>
  <c r="O13" i="17"/>
  <c r="S13" i="17"/>
  <c r="W13" i="17"/>
  <c r="H13" i="17"/>
  <c r="L13" i="17"/>
  <c r="P13" i="17"/>
  <c r="T13" i="17"/>
  <c r="X13" i="17"/>
  <c r="M13" i="17"/>
  <c r="U13" i="17"/>
  <c r="N13" i="17"/>
  <c r="V13" i="17"/>
  <c r="I13" i="17"/>
  <c r="Q13" i="17"/>
  <c r="J13" i="17"/>
  <c r="R13" i="17"/>
  <c r="G23" i="17"/>
  <c r="K23" i="17"/>
  <c r="O23" i="17"/>
  <c r="S23" i="17"/>
  <c r="W23" i="17"/>
  <c r="H23" i="17"/>
  <c r="L23" i="17"/>
  <c r="P23" i="17"/>
  <c r="T23" i="17"/>
  <c r="X23" i="17"/>
  <c r="I23" i="17"/>
  <c r="M23" i="17"/>
  <c r="Q23" i="17"/>
  <c r="U23" i="17"/>
  <c r="J23" i="17"/>
  <c r="N23" i="17"/>
  <c r="R23" i="17"/>
  <c r="V23" i="17"/>
  <c r="A3" i="19" l="1"/>
  <c r="E3" i="24"/>
  <c r="F3" i="19"/>
  <c r="E8" i="24"/>
  <c r="E34" i="24"/>
  <c r="E13" i="24"/>
  <c r="E10" i="24"/>
  <c r="E30" i="24"/>
  <c r="E26" i="24"/>
  <c r="E21" i="24"/>
  <c r="E32" i="24"/>
  <c r="E11" i="24"/>
  <c r="E19" i="24"/>
  <c r="E7" i="24"/>
  <c r="E37" i="24"/>
  <c r="E12" i="24"/>
  <c r="E29" i="24"/>
  <c r="E20" i="24"/>
  <c r="E27" i="24"/>
  <c r="E36" i="24"/>
  <c r="E39" i="24"/>
  <c r="E33" i="24"/>
  <c r="E18" i="24"/>
  <c r="E25" i="24"/>
  <c r="E17" i="24"/>
  <c r="K17" i="24" s="1"/>
  <c r="E24" i="24"/>
  <c r="E31" i="24"/>
  <c r="E35" i="24"/>
  <c r="E28" i="24"/>
  <c r="E6" i="24"/>
  <c r="E9" i="24"/>
  <c r="E23" i="24"/>
  <c r="S2" i="5" s="1"/>
  <c r="E16" i="24"/>
  <c r="E4" i="24"/>
  <c r="E14" i="24"/>
  <c r="E38" i="24"/>
  <c r="E15" i="24"/>
  <c r="E5" i="24"/>
  <c r="E22" i="24"/>
  <c r="K28" i="24" l="1"/>
  <c r="L28" i="24" s="1"/>
  <c r="L17" i="24"/>
  <c r="K19" i="24"/>
  <c r="L19" i="24" s="1"/>
  <c r="K38" i="24"/>
  <c r="L38" i="24" s="1"/>
  <c r="K23" i="24"/>
  <c r="L23" i="24" s="1"/>
  <c r="K35" i="24"/>
  <c r="L35" i="24" s="1"/>
  <c r="K25" i="24"/>
  <c r="L25" i="24" s="1"/>
  <c r="K36" i="24"/>
  <c r="L36" i="24" s="1"/>
  <c r="K12" i="24"/>
  <c r="L12" i="24" s="1"/>
  <c r="K11" i="24"/>
  <c r="L11" i="24" s="1"/>
  <c r="K26" i="24"/>
  <c r="L26" i="24" s="1"/>
  <c r="K34" i="24"/>
  <c r="L34" i="24" s="1"/>
  <c r="K39" i="24"/>
  <c r="L39" i="24" s="1"/>
  <c r="K14" i="24"/>
  <c r="L14" i="24" s="1"/>
  <c r="K31" i="24"/>
  <c r="L31" i="24" s="1"/>
  <c r="K18" i="24"/>
  <c r="L18" i="24" s="1"/>
  <c r="K27" i="24"/>
  <c r="L27" i="24" s="1"/>
  <c r="K37" i="24"/>
  <c r="L37" i="24" s="1"/>
  <c r="K32" i="24"/>
  <c r="L32" i="24" s="1"/>
  <c r="K30" i="24"/>
  <c r="L30" i="24" s="1"/>
  <c r="K8" i="24"/>
  <c r="L8" i="24" s="1"/>
  <c r="K15" i="24"/>
  <c r="L15" i="24" s="1"/>
  <c r="K16" i="24"/>
  <c r="L16" i="24" s="1"/>
  <c r="K29" i="24"/>
  <c r="L29" i="24" s="1"/>
  <c r="K21" i="24"/>
  <c r="L21" i="24" s="1"/>
  <c r="K13" i="24"/>
  <c r="L13" i="24" s="1"/>
  <c r="K22" i="24"/>
  <c r="L22" i="24" s="1"/>
  <c r="K9" i="24"/>
  <c r="L9" i="24" s="1"/>
  <c r="K5" i="24"/>
  <c r="L5" i="24" s="1"/>
  <c r="K4" i="24"/>
  <c r="L4" i="24" s="1"/>
  <c r="K6" i="24"/>
  <c r="L6" i="24" s="1"/>
  <c r="K24" i="24"/>
  <c r="L24" i="24" s="1"/>
  <c r="K33" i="24"/>
  <c r="L33" i="24" s="1"/>
  <c r="K20" i="24"/>
  <c r="L20" i="24" s="1"/>
  <c r="K7" i="24"/>
  <c r="L7" i="24" s="1"/>
  <c r="K3" i="24"/>
  <c r="L3" i="24" s="1"/>
  <c r="K10" i="24"/>
  <c r="L10" i="24"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HPartner_Zeitraum" type="1" refreshedVersion="4" deleted="1" background="1" saveData="1">
    <dbPr connection="" command=""/>
  </connection>
</connections>
</file>

<file path=xl/sharedStrings.xml><?xml version="1.0" encoding="utf-8"?>
<sst xmlns="http://schemas.openxmlformats.org/spreadsheetml/2006/main" count="6909" uniqueCount="378">
  <si>
    <t>Frankreich</t>
  </si>
  <si>
    <t>Niederlande</t>
  </si>
  <si>
    <t>Deutschland</t>
  </si>
  <si>
    <t>Italien</t>
  </si>
  <si>
    <t>Irland</t>
  </si>
  <si>
    <t>Dänemark</t>
  </si>
  <si>
    <t>Griechenland</t>
  </si>
  <si>
    <t>Portugal</t>
  </si>
  <si>
    <t>Spanien</t>
  </si>
  <si>
    <t>Belgien</t>
  </si>
  <si>
    <t>Luxemburg</t>
  </si>
  <si>
    <t>Island</t>
  </si>
  <si>
    <t>Norwegen</t>
  </si>
  <si>
    <t>Schweden</t>
  </si>
  <si>
    <t>Finnland</t>
  </si>
  <si>
    <t>Schweiz</t>
  </si>
  <si>
    <t>Malta</t>
  </si>
  <si>
    <t>Türkei</t>
  </si>
  <si>
    <t>Estland</t>
  </si>
  <si>
    <t>Lettland</t>
  </si>
  <si>
    <t>Litauen</t>
  </si>
  <si>
    <t>Polen</t>
  </si>
  <si>
    <t>Tschechische Republik</t>
  </si>
  <si>
    <t>Slowakei</t>
  </si>
  <si>
    <t>Ungarn</t>
  </si>
  <si>
    <t>Bulgarien</t>
  </si>
  <si>
    <t>Slowenien</t>
  </si>
  <si>
    <t>Kroatien</t>
  </si>
  <si>
    <t>Montenegro</t>
  </si>
  <si>
    <t>Serbien</t>
  </si>
  <si>
    <t>Zypern</t>
  </si>
  <si>
    <t>Jahr</t>
  </si>
  <si>
    <t>2000</t>
  </si>
  <si>
    <t>2001</t>
  </si>
  <si>
    <t>2002</t>
  </si>
  <si>
    <t>2003</t>
  </si>
  <si>
    <t>2004</t>
  </si>
  <si>
    <t>2005</t>
  </si>
  <si>
    <t>2006</t>
  </si>
  <si>
    <t>2007</t>
  </si>
  <si>
    <t>2008</t>
  </si>
  <si>
    <t>2009</t>
  </si>
  <si>
    <t>2010</t>
  </si>
  <si>
    <t>2011</t>
  </si>
  <si>
    <t>2012</t>
  </si>
  <si>
    <t>Auswahl</t>
  </si>
  <si>
    <t>Auswahl_Jahr</t>
  </si>
  <si>
    <t>2013</t>
  </si>
  <si>
    <t>Österreich in der EU</t>
  </si>
  <si>
    <t>Merkmal_Name</t>
  </si>
  <si>
    <t>Name des Landes</t>
  </si>
  <si>
    <t>Quelle</t>
  </si>
  <si>
    <t>Einheit</t>
  </si>
  <si>
    <t>Bevoelkerung insgesamt</t>
  </si>
  <si>
    <t>1000</t>
  </si>
  <si>
    <t>Mazedonien</t>
  </si>
  <si>
    <t>Österreich</t>
  </si>
  <si>
    <t>Vereinigtes Königreich Großbritannien und Nordirland</t>
  </si>
  <si>
    <t>Flaeche</t>
  </si>
  <si>
    <t>Merkmalsliste</t>
  </si>
  <si>
    <t>Abgabenquote</t>
  </si>
  <si>
    <t>% des BIP</t>
  </si>
  <si>
    <t>OECD</t>
  </si>
  <si>
    <t>Arbeitskosten</t>
  </si>
  <si>
    <t>Euro je Stunde</t>
  </si>
  <si>
    <t>Arbeitslosenquote</t>
  </si>
  <si>
    <t>% Erwerbsbev.</t>
  </si>
  <si>
    <t>Eurostat</t>
  </si>
  <si>
    <t>absolut</t>
  </si>
  <si>
    <t>BIP je Einwohner</t>
  </si>
  <si>
    <t>1000 Euro je Einwohner</t>
  </si>
  <si>
    <t>BIP je Einwohner zu Kaufkraftparitaeten</t>
  </si>
  <si>
    <t>1000 KKS je Einwohner</t>
  </si>
  <si>
    <t>Bruttoanlageinvestitionen</t>
  </si>
  <si>
    <t>Budgetsaldo</t>
  </si>
  <si>
    <t>Durchschnittliches Aequivalenzgesamtnettoeinkommen</t>
  </si>
  <si>
    <t>Euro</t>
  </si>
  <si>
    <t>Energetischer Endverbrauch</t>
  </si>
  <si>
    <t>1000 Tonnen Rohoeleinheiten</t>
  </si>
  <si>
    <t>Erwerbstaetige Veraenderungsrate</t>
  </si>
  <si>
    <t>Fruchtbarkeitsrate</t>
  </si>
  <si>
    <t>Geburten je Frau</t>
  </si>
  <si>
    <t>Gesundheitsausgaben KKS je Einwohner</t>
  </si>
  <si>
    <t>KKS je Einwohner</t>
  </si>
  <si>
    <t>Jugendarbeitslosigkeit</t>
  </si>
  <si>
    <t>Quote</t>
  </si>
  <si>
    <t>Konsumausgaben</t>
  </si>
  <si>
    <t>Langzeitarbeitslosigkeit</t>
  </si>
  <si>
    <t>Lebendgeborene</t>
  </si>
  <si>
    <t>je 1000 Einwohner</t>
  </si>
  <si>
    <t>Lebenserwartung_Insgesamt</t>
  </si>
  <si>
    <t>Jahre</t>
  </si>
  <si>
    <t>Leistungsbilanzsaldo in % BIP</t>
  </si>
  <si>
    <t>Lohnstueckkosten</t>
  </si>
  <si>
    <t>Selbstaendigenquote_ohne_LWS</t>
  </si>
  <si>
    <t>Sozialausgaben Anteil BIP</t>
  </si>
  <si>
    <t>Sozialausgaben insgesamt</t>
  </si>
  <si>
    <t>Staatsverschuldung</t>
  </si>
  <si>
    <t>Uebernachtungen Auslaender</t>
  </si>
  <si>
    <t>Rumänien</t>
  </si>
  <si>
    <t>Merkmal</t>
  </si>
  <si>
    <t>Merkmal_Quelle</t>
  </si>
  <si>
    <t>Merkmal_Einheit</t>
  </si>
  <si>
    <t>Zeilenindex</t>
  </si>
  <si>
    <t>Blasendiagramm</t>
  </si>
  <si>
    <t>x</t>
  </si>
  <si>
    <t>y</t>
  </si>
  <si>
    <t>BE</t>
  </si>
  <si>
    <t>BG</t>
  </si>
  <si>
    <t>DK</t>
  </si>
  <si>
    <t>DE</t>
  </si>
  <si>
    <t>EE</t>
  </si>
  <si>
    <t>FI</t>
  </si>
  <si>
    <t>FR</t>
  </si>
  <si>
    <t>EL</t>
  </si>
  <si>
    <t>IE</t>
  </si>
  <si>
    <t>IS</t>
  </si>
  <si>
    <t>IT</t>
  </si>
  <si>
    <t>HR</t>
  </si>
  <si>
    <t>LT</t>
  </si>
  <si>
    <t>LV</t>
  </si>
  <si>
    <t>LU</t>
  </si>
  <si>
    <t>MT</t>
  </si>
  <si>
    <t>MK</t>
  </si>
  <si>
    <t>ME</t>
  </si>
  <si>
    <t>NL</t>
  </si>
  <si>
    <t>NO</t>
  </si>
  <si>
    <t>AT</t>
  </si>
  <si>
    <t>PL</t>
  </si>
  <si>
    <t>PT</t>
  </si>
  <si>
    <t>RO</t>
  </si>
  <si>
    <t>SE</t>
  </si>
  <si>
    <t>CH</t>
  </si>
  <si>
    <t>RS</t>
  </si>
  <si>
    <t>SK</t>
  </si>
  <si>
    <t>SL</t>
  </si>
  <si>
    <t>ES</t>
  </si>
  <si>
    <t>CZ</t>
  </si>
  <si>
    <t>TR</t>
  </si>
  <si>
    <t>HU</t>
  </si>
  <si>
    <t>UK</t>
  </si>
  <si>
    <t>Blasengröße</t>
  </si>
  <si>
    <t>Kartentitel_Landkarte</t>
  </si>
  <si>
    <t>CY</t>
  </si>
  <si>
    <t>Definition</t>
  </si>
  <si>
    <t>Hyperlink_Friendly_Text</t>
  </si>
  <si>
    <t>Nähere Informationen zur Arbeitslosenquote</t>
  </si>
  <si>
    <t>EU15</t>
  </si>
  <si>
    <t>EU28</t>
  </si>
  <si>
    <t>Name</t>
  </si>
  <si>
    <t>% zum Vorjahr</t>
  </si>
  <si>
    <t>VON</t>
  </si>
  <si>
    <t>BIS</t>
  </si>
  <si>
    <t>Eurostat, OECD</t>
  </si>
  <si>
    <t>Datenbank_Link</t>
  </si>
  <si>
    <t>Merkmalname_Land</t>
  </si>
  <si>
    <t>Nähere Informationen zu Arbeitskosten</t>
  </si>
  <si>
    <t>http://ec.europa.eu/eurostat/statistics-explained/index.php/Glossary:Population_figure/de</t>
  </si>
  <si>
    <t>http://ec.europa.eu/eurostat/statistics-explained/index.php/Glossary:Gross_domestic_product_(GDP)/de</t>
  </si>
  <si>
    <t>Nähere Informationen zum BIP je Einwohner</t>
  </si>
  <si>
    <t>http://ec.europa.eu/eurostat/statistics-explained/index.php/Glossary:Equivalised_disposable_income/de</t>
  </si>
  <si>
    <t>http://ec.europa.eu/eurostat/statistics-explained/index.php/Glossary:Export/de</t>
  </si>
  <si>
    <t>Nähere Informationen zu Forschungausgaben</t>
  </si>
  <si>
    <t>http://ec.europa.eu/eurostat/statistics-explained/index.php/Glossary:Import/de</t>
  </si>
  <si>
    <t>Die Jugendarbeitslosigkeit umfasst alle arbeitslosen Jugendlichen und jungen Erwachsenen (d. h. Personen im Alter von 15 bis 24 Jahren, jeweils einschließlich).</t>
  </si>
  <si>
    <t>Nähere Informationen zur Jugendarbeitslosigkeit</t>
  </si>
  <si>
    <t>http://ec.europa.eu/eurostat/statistics-explained/index.php/Glossary:Household_final_consumption_expenditure_(HFCE)/de</t>
  </si>
  <si>
    <t>Nähere Informationen zu Konsumausgaben</t>
  </si>
  <si>
    <t>http://ec.europa.eu/eurostat/statistics-explained/index.php/Glossary:Birth/de</t>
  </si>
  <si>
    <t>Nähere Informationen zur Staatsverschuldung</t>
  </si>
  <si>
    <t>Die Sozialquote setzt die Sozialausgaben in Relation zum Bruttoinlandsprodukt (BIP). Unter Sozialausgaben ist die Gesamtheit der Sozialleistungen plus Verwaltungskosten plus sonstige Ausgaben zu verstehen. Die Sozialleistungen umfassen alle Maßnahmen, die darauf gerichtet sind, Personen die Belastung durch bestimmte Risiken bzw. Bedürfnisse (Krankheit/Gesundheitsversorgung, Invalidität/Gebrechen, Alter, Hinterbliebene, Familie/Kinder, Arbeitslosigkeit, Wohnen, soziale Ausgrenzung) abzunehmen oder zu erleichtern.</t>
  </si>
  <si>
    <t>Unter Sozialausgaben ist die Gesamtheit der Sozialleistungen plus Verwaltungskosten plus sonstige Ausgaben zu verstehen. Die Sozialleistungen umfassen alle Maßnahmen, die darauf gerichtet sind, Personen die Belastung durch bestimmte Risiken bzw. Bedürfnisse (Krankheit/Gesundheitsversorgung, Invalidität/Gebrechen, Alter, Hinterbliebene, Familie/Kinder, Arbeitslosigkeit, Wohnen, soziale Ausgrenzung) abzunehmen oder zu erleichtern.</t>
  </si>
  <si>
    <t>http://ec.europa.eu/eurostat/statistics-explained/index.php/Glossary:Labour_productivity/de</t>
  </si>
  <si>
    <t>Indikator:</t>
  </si>
  <si>
    <t>Definition:</t>
  </si>
  <si>
    <t>BIP laufende Preise</t>
  </si>
  <si>
    <t>CO2_Emissionen</t>
  </si>
  <si>
    <t>Tonnen je Einwohner</t>
  </si>
  <si>
    <t>Exportentwicklung</t>
  </si>
  <si>
    <t>in 1.000km2</t>
  </si>
  <si>
    <t>Gesamtausgaben des Staates</t>
  </si>
  <si>
    <t>Investitionsquote</t>
  </si>
  <si>
    <t>in % des BIP</t>
  </si>
  <si>
    <t>in % aller Erwerbstaetigen</t>
  </si>
  <si>
    <t>Veraenderung des realen BIP</t>
  </si>
  <si>
    <t>Warenexportquote</t>
  </si>
  <si>
    <t>Warenimportquote</t>
  </si>
  <si>
    <t>Indikator</t>
  </si>
  <si>
    <t>Überschrift</t>
  </si>
  <si>
    <t>Überschrift_Einheit</t>
  </si>
  <si>
    <t>http://ec.europa.eu/taxation_customs/taxation/gen_info/economic_analysis/tax_structures/index_de.htm</t>
  </si>
  <si>
    <t>Nähere Informationen zur Abgabenquote</t>
  </si>
  <si>
    <t>EUR je Stunde</t>
  </si>
  <si>
    <t>% der Erwerbsbevölkerung</t>
  </si>
  <si>
    <t>http://ec.europa.eu/eurostat/statistics-explained/index.php/Glossar:Arbeitslosenquote</t>
  </si>
  <si>
    <t>Arbeitsproduktivität</t>
  </si>
  <si>
    <t>Arbeitsproduktivität je Erwerbstätigen</t>
  </si>
  <si>
    <t>Index (EU28=100)</t>
  </si>
  <si>
    <t>Nähere Informationen zur Arbeitsproduktivität</t>
  </si>
  <si>
    <t>Bevölkerung insgesamt</t>
  </si>
  <si>
    <t>Bevölkerungsstand</t>
  </si>
  <si>
    <t>in Mio.</t>
  </si>
  <si>
    <t>Nähere Informationen zur Bevölkerung insgesamt</t>
  </si>
  <si>
    <t>in EUR</t>
  </si>
  <si>
    <t xml:space="preserve">http://ec.europa.eu/eurostat/statistics-explained/index.php/Glossary:Gross_domestic_product_(GDP)/de 
</t>
  </si>
  <si>
    <t>BIP je Einwohner zu Kaufkraftparitäten</t>
  </si>
  <si>
    <t>in Kaufkraftstandards (KKS)</t>
  </si>
  <si>
    <t xml:space="preserve">http://ec.europa.eu/eurostat/statistics-explained/index.php/Glossary:Gross_domestic_product_(GDP)/de
</t>
  </si>
  <si>
    <t>Nähere Informationen zum BIP je Einwohner zu Kaufkraftparitäten</t>
  </si>
  <si>
    <t>Öffentliches Defizit</t>
  </si>
  <si>
    <t>Öffentliches Defizit (Gesamtstaat)</t>
  </si>
  <si>
    <t>Der öffentliche Budgetsaldo (Finanzierungssaldo/net lending) des Gesamtstaates ist das Ergebnis der Gegenüberstellung der gesamten Staatseinnahmen und Staatsausgaben und wird für Vergleichszwecke in % des Bruttoinlandsproduktes (BIP) angegeben.</t>
  </si>
  <si>
    <t>http://ec.europa.eu/eurostat/statistics-explained/index.php/Government_finance_statistics/de</t>
  </si>
  <si>
    <t>Nähere Informationen zum Öffentlichen Defizit</t>
  </si>
  <si>
    <t>Haushaltseinkommen</t>
  </si>
  <si>
    <t>Haushalts-Äquivalenzeinkommen</t>
  </si>
  <si>
    <t>Das verfügbare Äquivalenzeinkommen ist das Gesamteinkommen eines Haushalts nach Steuern und anderen Abzügen, das für Ausgaben und Sparen zur Verfügung steht, geteilt durch die Zahl der Haushaltsmitglieder (umgerechnet in Erwachsenenäquivalente).</t>
  </si>
  <si>
    <t>Nähere Informationen zum Haushaltseinkommen</t>
  </si>
  <si>
    <t>Einkommensentwicklung</t>
  </si>
  <si>
    <t>Nähere Informationen zur Einkommensentwicklung</t>
  </si>
  <si>
    <t>Energieverbrauch</t>
  </si>
  <si>
    <t>Mio. Tonnen Rohöleinheiten</t>
  </si>
  <si>
    <t xml:space="preserve">http://ec.europa.eu/eurostat/statistics-explained/index.php/Glossary:Gross_inland_energy_consumption/de </t>
  </si>
  <si>
    <t>Nähere Informationen zum Energieverbrauch</t>
  </si>
  <si>
    <t>Beschäftigungsentwicklung</t>
  </si>
  <si>
    <t>Erwerbstätige</t>
  </si>
  <si>
    <t>Die Entwicklung der Erwerbstätigkeit zeigt die jährliche Veränderung der Zahl der Beschäftigten (Arbeitnehmer und Selbständige).</t>
  </si>
  <si>
    <t xml:space="preserve">http://ec.europa.eu/eurostat/statistics-explained/index.php/Glossary:Employment/de </t>
  </si>
  <si>
    <t>Nähere Informationen zur Beschäftigungsentwicklung</t>
  </si>
  <si>
    <t>Reale Warenexporte</t>
  </si>
  <si>
    <t xml:space="preserve">Die Entwicklung der Warenexporte wird durch die reale Betrachtung (Berechnung auf Basis von Exportmengen) von Preisentwicklungen bereinigt und gibt dadurch besser über die tatsächliche Exportperformance Bescheid. </t>
  </si>
  <si>
    <t>Nähere Informationen zur Exportentwicklung</t>
  </si>
  <si>
    <t>Fläche</t>
  </si>
  <si>
    <t>Die Fläche eines Landes ist seine gesamte Landfläche inklusive Inlandsgewässern wie Flüsse und Seen.</t>
  </si>
  <si>
    <t xml:space="preserve">http://ec.europa.eu/eurostat/statistics-explained/index.php/Land_cover,_land_use_and_landscape/de </t>
  </si>
  <si>
    <t>Nähere Informationen zur Fläche</t>
  </si>
  <si>
    <t>Forschungsquote</t>
  </si>
  <si>
    <t xml:space="preserve">http://ec.europa.eu/eurostat/web/science-technology-innovation/methodology
</t>
  </si>
  <si>
    <t>Fertilitätsrate</t>
  </si>
  <si>
    <t>Nähere Informationen zur Fertilitätsrate</t>
  </si>
  <si>
    <t>Gesundheitsausgaben</t>
  </si>
  <si>
    <t>Gesundheitsausgaben je Einwohner</t>
  </si>
  <si>
    <t>in KKS</t>
  </si>
  <si>
    <t xml:space="preserve">http://ec.europa.eu/eurostat/statistics-explained/index.php/Healthcare_statistics/de </t>
  </si>
  <si>
    <t>Nähere Informationen zu Gesundheitsausgaben</t>
  </si>
  <si>
    <t xml:space="preserve">Der harmonisierte Verbraucherpreisindizex (HVPI) misst die Preisentwicklung (Inflation) auf Verbraucherebene auf Basis eines harmonisierten Ansatzes und einheitlicher Definitionen. </t>
  </si>
  <si>
    <t xml:space="preserve">http://ec.europa.eu/eurostat/statistics-explained/index.php/Glossar:HVPI </t>
  </si>
  <si>
    <t>Nähere Informationen zu Verbraucherpreise (HVPI)</t>
  </si>
  <si>
    <t>Importquote</t>
  </si>
  <si>
    <t>Warenimporte</t>
  </si>
  <si>
    <t xml:space="preserve">Die Warenimporte (Wareneinfuhren) repräsentieren den Gesamtwert aller importierten Güter eines Jahres gemäß Außenhandelsstatistikund werden zu Vergleichzwecken zum BIP in Beziehung gesetzt.  </t>
  </si>
  <si>
    <t>Nähere Informationen zur Importquote</t>
  </si>
  <si>
    <t>Jugendliche Arbeitslose</t>
  </si>
  <si>
    <t>in % aller 15-24-Jährigen</t>
  </si>
  <si>
    <t xml:space="preserve">http://ec.europa.eu/eurostat/statistics-explained/index.php/Glossary:Youth_unemployment/de </t>
  </si>
  <si>
    <t>Die Konsumausgaben der privaten Haushalte umfassen die Ausgaben der gebietsansässigen privaten Haushalte für Waren und Dienstleistungen des Individualkonsums.</t>
  </si>
  <si>
    <t>Langzeitarbeitslose</t>
  </si>
  <si>
    <t>in % aller Arbeitslosen</t>
  </si>
  <si>
    <t>Die Langzeitarbeitslosenquote gibt den Anteil der Personen (in % aller Arbeitslosen) an, die mehr als 365 Tage durchgehend arbeitlos waren.</t>
  </si>
  <si>
    <t>http://www.oecd-ilibrary.org/sites/factbook-2013-en/07/02/02/index.html?itemId=/content/chapter/factbook-2013-58-en</t>
  </si>
  <si>
    <t>Nähere Informationen zur Langzeitarbeitslosigkeit</t>
  </si>
  <si>
    <t>Geburtenrate</t>
  </si>
  <si>
    <t>je 1.000 Einwohner</t>
  </si>
  <si>
    <t xml:space="preserve">Die Geburtenrate misst das Verhältnis zwischen der Zahl der jährlichen Lebendgeburten und der Bevölkerung (je 1.000 Einwohner). </t>
  </si>
  <si>
    <t xml:space="preserve">http://ec.europa.eu/eurostat/statistics-explained/index.php/Glossary:Birth/de </t>
  </si>
  <si>
    <t>Nähere Informationen zur Geburtenrate</t>
  </si>
  <si>
    <t>Lebenserwartung</t>
  </si>
  <si>
    <t>Lebenserwartung (bei der Geburt)</t>
  </si>
  <si>
    <t>in Jahren</t>
  </si>
  <si>
    <t>Die hier ausgewiesene Lebenserwartung ist die durchschnittliche Lebenserwartung (Frauen und Männer insgesamt) bei der Geburt .</t>
  </si>
  <si>
    <t xml:space="preserve">http://ec.europa.eu/eurostat/statistics-explained/index.php/Glossary:Life_expectancy/de </t>
  </si>
  <si>
    <t>Nähere Informationen zur Lebenserwartung</t>
  </si>
  <si>
    <t>Leistungsbilanzsaldo</t>
  </si>
  <si>
    <t xml:space="preserve">Der Leistungsbilanzsaldo (Leistungsbilanzüberschuss oder -defizit) ist die Summe der Salden der Teilbilanzen Warenhandel, Dienstleistungen, Ergänzungen zum Warenhandel, Primäreinkommen und laufende Übertragungen. </t>
  </si>
  <si>
    <t xml:space="preserve">http://ec.europa.eu/eurostat/statistics-explained/index.php/Glossary:Balance_of_payments/de </t>
  </si>
  <si>
    <t>Nähere Informationen zum Leistungsbilanzsaldo</t>
  </si>
  <si>
    <t>Lohnstückkostenentwicklung</t>
  </si>
  <si>
    <t>Lohnstückkosten</t>
  </si>
  <si>
    <t xml:space="preserve">http://stats.oecd.org/glossary/detail.asp?ID=2809 </t>
  </si>
  <si>
    <t>Nähere Informationen zur Lohnstückkostenentwicklung</t>
  </si>
  <si>
    <t>Selbständigenquote</t>
  </si>
  <si>
    <t>Selbständige (ohne LW)</t>
  </si>
  <si>
    <t>in % aller Erwerbstätigen</t>
  </si>
  <si>
    <t>Die Selbständigenquote (ohne Landwirtschaft) ist die Zahl der Selbständigen in % aller Erwerbstätigen aller Wirtschaftsbereiche (exklusive Landwirtschaft).</t>
  </si>
  <si>
    <t xml:space="preserve">http://ec.europa.eu/eurostat/statistics-explained/index.php/Glossary:Self-employed/de </t>
  </si>
  <si>
    <t>Nähere Informationen zur Selbständigenquote</t>
  </si>
  <si>
    <t>Sozialausgaben</t>
  </si>
  <si>
    <t>in Mrd. EUR</t>
  </si>
  <si>
    <t xml:space="preserve">http://ec.europa.eu/eurostat/statistics-explained/index.php/Glossary:European_system_of_integrated_social_protection_statistics_(ESSPROS)/de </t>
  </si>
  <si>
    <t>Nähere Informationen zu Sozialausgaben</t>
  </si>
  <si>
    <t>Sozialquote</t>
  </si>
  <si>
    <t>Nähere Informationen zur Sozialquote</t>
  </si>
  <si>
    <t>Schuldenstand (Gesamtstaat)</t>
  </si>
  <si>
    <t>Die Staatsverschuldung (public debt) ist die Verschuldung des Gesamtstaates (alle Gebietskörperschaften, Sozialversicherungsträger) und wird für Vergleichszwecke in % des Bruttoinlandsproduktes (BIP) angegeben.</t>
  </si>
  <si>
    <t xml:space="preserve">http://ec.europa.eu/eurostat/statistics-explained/index.php/Glossary:Government_debt/de
</t>
  </si>
  <si>
    <t>Touristennächtigungen (Ausländer)</t>
  </si>
  <si>
    <t>Als Ausländer-Touristennächtigung gilt jede Übernachtung, die ein ausländischer Tourismusgast in einem Beherbergungsbetrieb oder einer nicht gemieteten Unterkunft verbringt.</t>
  </si>
  <si>
    <t xml:space="preserve">http://ec.europa.eu/eurostat/statistics-explained/index.php/Glossary:Nights_spent/de </t>
  </si>
  <si>
    <t>Nähere Informationen zu Touristennächtigungen (Ausländer)</t>
  </si>
  <si>
    <t>Wirtschaftswachstum</t>
  </si>
  <si>
    <t>Reales BIP</t>
  </si>
  <si>
    <t>Die Entwicklung des realen BIP zeigt das preisbereinigte Zunahme der gesamtwirtschaftlichen Produktion pro Jahr und ermöglicht so einen Vergleich der tatsächlichen Wachstumsdynamik einzelner Länder.</t>
  </si>
  <si>
    <t>Nähere Informationen zum Wirtschaftswachstum</t>
  </si>
  <si>
    <t>Staatsausgabenquote</t>
  </si>
  <si>
    <t>Staatsausgaben (Gesamtstaat)</t>
  </si>
  <si>
    <t xml:space="preserve">http://ec.europa.eu/eurostat/statistics-explained/index.php/Glossary:Total_general_government_expenditure/de </t>
  </si>
  <si>
    <t>Nähere Informationen zur Staatsausgabenquote</t>
  </si>
  <si>
    <t>BIP</t>
  </si>
  <si>
    <t>Bruttoinlandsprodukt (BIP)</t>
  </si>
  <si>
    <t>Mrd. EUR</t>
  </si>
  <si>
    <t>Nähere Informationen zum BIP</t>
  </si>
  <si>
    <t>http://ec.europa.eu/eurostat/statistics-explained/index.php/Glossary:Gross_capital_formation/de</t>
  </si>
  <si>
    <t>Nähere Informationen zur Investitionsquote</t>
  </si>
  <si>
    <t>Exportquote</t>
  </si>
  <si>
    <t>Warenexporte</t>
  </si>
  <si>
    <t xml:space="preserve">Die Warenexporte (Warenausfuhren) repräsentieren den Gesamtwert aller exportierten Güter eines Jahres gemäß Außenhandelsstatistik und werden zu Vergleichzwecken zum BIP in Beziehung gesetzt. </t>
  </si>
  <si>
    <t>Nähere Informationen zur Exportquote</t>
  </si>
  <si>
    <t>CO2-Emissionen</t>
  </si>
  <si>
    <t>CO2-Emissionen je Einwohner</t>
  </si>
  <si>
    <t>in Tonnen</t>
  </si>
  <si>
    <t>Die hier ausgewiesene Umweltkennzahl zeigt die CO2-Emissionen pro Land in Tonnen je Einwohner.</t>
  </si>
  <si>
    <t xml:space="preserve">http://ec.europa.eu/eurostat/statistics-explained/index.php/Glossary:Greenhouse_gas_(GHG)/de </t>
  </si>
  <si>
    <t>Nähere Informationen zu CO2-Emissionen</t>
  </si>
  <si>
    <t>Die Abgabenquote ist definiert als Anteil der Steuereinnahmen und Sozialversicherungsbeiträge (Steuern insgesamt und tatsächliche Sozialbeiträge plus imputierte Sozialbeiträge abzüglich uneinbringlicher Steuern und Sozialbeiträge) am Bruttoinlandsprodukt (BIP).</t>
  </si>
  <si>
    <t>Die Arbeitslosenquote misst den Anteil der Arbeitslosen an den Erwerbspersonen. Arbeitslose werden gemäß Internationaler Arbeitsorganisation (ILO) definiert als Personen, die in der ohne Arbeit sind, kurzfristig zur Aufnahme einer Arbeit verfügbar sind und aktiv auf Arbeitssuche waren.</t>
  </si>
  <si>
    <t>Die gesamtwirtschaftliche Arbeitsproduktivität entspricht der Summe der produzierten Waren und Dienstleistungen in Relation zum Arbeitseinsatz. Die ausgewiesenen Zahlen stellen das Bruttoinlandsprodukt (BIP) je Erwerbstätigen in Kaufkraftstandards (KKS) dar. Durch die KKS-Umrechnung werden die Unterschiede in den Preisniveaus zwischen den Ländern ausgeblendet.</t>
  </si>
  <si>
    <t>Die Bevölkerung ist definiert als „ständige Wohnbevölkerung“, die der Zahl der Einwohner eines bestimmten Gebiets zum 1. Januar des betreffenden Jahres entspricht. Die durchschnittliche Bevölkerungszahl ist das arithmetische Mittel der Bevölkerungszahlen zum 1. Januar in zwei aufeinanderfolgenden Jahren.</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</si>
  <si>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Das BIP ist ein wichtiges Maß für den materiellen Wohlstand eines Landes.</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</si>
  <si>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Zur Abschätzung des durchschnittlichen Pro-Kopf-Wohlstandsniveaus wird BIP je Einwohner berechnet.</t>
  </si>
  <si>
    <t>Das Bruttoinlandsprodukt (BIP) ist Ausdruck der gesamten im Inland entstandenen wirtschaftlichen Leistungen (Summe der Bruttowertschöpfung aller gebietsansässigen Produzenten zuzüglich sämtlicher Gütersteuern abzüglich sämtlicher Gütersubventionen) einer Berichtsperiode. Durch die Darstellung in Kaufkraftstandards (KKS) werden die Unterschiede in den Preisniveaus zwischen den Ländern ausgeblendet.</t>
  </si>
  <si>
    <t>Der Energieverbrauch  ist definiert als energetischer Endverbrauch, welcher jene Energiemenge repräsentiert, die dem Verbraucher für die Umsetzung in Nutzenergie zur Verfügung gestellt wird (Raumheizung, Beleuchtung, usw.) und errechnet sich aus dem Bruttoinlandsverbrauch abzüglich Umwandlungverluste und abzüglich des Verbrauchs des Sektors Energie.</t>
  </si>
  <si>
    <t>Die Gesamtfertilitätrate (Fruchtbarkeitsziffer) ist definiert als die mittlere Anzahl lebend geborener Kinder, die eine Frau im Verlauf ihres Lebens gebären würde, wenn sie im Laufe ihres Gebärfähigkeitsalters den altersspezifischen Fruchtbarkeitsziffern der betreffenden Jahre entsprechen würde.</t>
  </si>
  <si>
    <t xml:space="preserve">Die Forschungsquote stellt die Ausgaben für Forschung und experimentelle Entwicklung (F&amp;E) in Beziehung zum Bruttoinlandsprodukt (BIP). Die F&amp;E-Ausgaben betreffen den Unternehmenssektor, den öffentlichen Sektor (Hochschulen etc.) und private gemeinnützige Institutionen. </t>
  </si>
  <si>
    <t>Die Gesamtausgaben für die Gesundheitsversorgung umfassen den Endverbrauch an Gesundheitswaren und -leistungen sowie die Kapitalinvestitionen in die Gesundheitsinfrastruktur. Dazu zählen alle öffentlichen und privater Ausgaben für medizinische Waren und Leistungen, für öffentliche Gesundheits- und Vorsorgeprogramme sowie Verwaltungsleistungen. Durch die Darstellung in Kaufkraftstandards (KKS) werden die Unterschiede in den Preisniveaus zwischen den Ländern ausgeblendet.</t>
  </si>
  <si>
    <t>Für die Berechnung der Lohnstückkosten werden die Arbeitskosten je Beschäftigten der Arbeitsproduktivität (Bruttoinlandsprodukt je Erwerbstätigen) gegenübergestellt. Aus der Entwicklung der Lohnstückkosten lässt sich schließen, wie sich die Arbeitskosten je Produkteinheit verändern.</t>
  </si>
  <si>
    <t>Die Staatsausgabenquote setzt die Ausgaben des Gesamtstaates in Beziehung zum Bruttoinlandsprodukt (BIP) und dient allgemein der groben Messung des Umfanges der staatlichen Aktivität im Rahmen der Gesamtwirtschaft („Staatsanteil“). Subsummiert werden die Ausgaben von Bund, Ländern und Gemeinden sowie der gesetzlichen Sozialversicherung.</t>
  </si>
  <si>
    <t>in 1.000 km²</t>
  </si>
  <si>
    <t>EU-Kommission</t>
  </si>
  <si>
    <t>EU-Kommission, OECD</t>
  </si>
  <si>
    <t>EU-Prognose</t>
  </si>
  <si>
    <t>Der Anteil der Bruttoanlageinvestitionen (Ausrüstungsinvestitionen, Bauinvestitionen und sonstige Anlagen) am Bruttoinlandsprodukt zeigt das Niveau der gesamtwirtschaftlichen Investitionstätigkeit. „Brutto“ bedeutet einschließlich der Abschreibungen.</t>
  </si>
  <si>
    <t>Albanien</t>
  </si>
  <si>
    <t>AL</t>
  </si>
  <si>
    <t>Ameco</t>
  </si>
  <si>
    <t>Arbeitsproduktivitaet je Beschaeftigten</t>
  </si>
  <si>
    <t>EU(28)=100</t>
  </si>
  <si>
    <t>EU-Kommission, IWF</t>
  </si>
  <si>
    <t>Arbeitskosten insgesamt</t>
  </si>
  <si>
    <t>http://ec.europa.eu/eurostat/cache/metadata/en/lc_lci_lev_esms.htm</t>
  </si>
  <si>
    <t>Das Niveau der Arbeitskosten ist definiert als Gesamtarbeitskosten dividiert durch die entsprechende Anzahl der geleisteten Arbeitsstunden der durchschnittlichen jährlichen Anzahl der Beschäftigten in Vollzeitäquivalente. Arbeitskosten decken Löhne und Gehälter (D11) und Lohnnebenkosten (Arbeitgeberbeiträge zuzüglich Steuern abzüglich Subventionen: D12+D4-D5) ab.</t>
  </si>
  <si>
    <t>EUPrognose</t>
  </si>
  <si>
    <t>Inflationsrate</t>
  </si>
  <si>
    <t>Ausgaben fuer Forschung und Entwicklung</t>
  </si>
  <si>
    <t>Ausgaben für Forschung und Entwicklung</t>
  </si>
  <si>
    <t>Inflationsrate (harmonisiert)</t>
  </si>
  <si>
    <t>ErsterWertvonQuelle</t>
  </si>
  <si>
    <t>ErsterWertvonVON</t>
  </si>
  <si>
    <t>LetzterWertvonBIS</t>
  </si>
  <si>
    <t>Eurostat, EU-Prognose</t>
  </si>
  <si>
    <t>Eurostat, US Census Bureau</t>
  </si>
  <si>
    <t>Mrd. Euro</t>
  </si>
  <si>
    <t>Mio. Euro</t>
  </si>
  <si>
    <t>Arbeitnehmerentgelt nominell je Stunde</t>
  </si>
  <si>
    <t>https://ec.europa.eu/eurostat/statistics-explained/index.php?title=Glossary:Compensation_of_employees</t>
  </si>
  <si>
    <t xml:space="preserve">Das Arbeitnehmerentgelt (zu jeweiligen Preisen) umfasst sämtliche Geld- und Sachleistungen, die von einem Arbeitgeber an einen Arbeitnehmer erbracht werden, und zwar als Entgelt für die von diesem im Darstellungszeitraum geleistete Arbeit. Das Arbeitnehmerentgelt besteht aus Löhnen und Gehältern sowie aus den Sozialbeiträgen der Arbeitgeber. Die Eingabedaten werden aus den offiziellen Übermittlungen der Volkswirtschaftlichen Gesamtrechnungen der Länder im Rahmen des ESVG-2010-Übermittlungsprogramms gewonnen. Die Daten werden in Mio. Landeswährung ausgedrückt. </t>
  </si>
  <si>
    <t>2010 = 100</t>
  </si>
  <si>
    <t>Index 2010 = 100</t>
  </si>
  <si>
    <t>EU27</t>
  </si>
  <si>
    <t>Eurostat, UNESCO</t>
  </si>
  <si>
    <t>EU(27)=100</t>
  </si>
  <si>
    <t>TJ</t>
  </si>
  <si>
    <t>2022</t>
  </si>
  <si>
    <t>2023</t>
  </si>
  <si>
    <t>Eurostat, IEA</t>
  </si>
  <si>
    <t>Weltbank, Eurostat</t>
  </si>
  <si>
    <t>2024</t>
  </si>
  <si>
    <t>2026</t>
  </si>
  <si>
    <t>Ameco, EU-Prognose, Eurostat, OECD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</si>
</sst>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 &quot;€&quot;_-;\-* #,##0.00\ &quot;€&quot;_-;_-* &quot;-&quot;??\ &quot;€&quot;_-;_-@_-"/>
    <numFmt numFmtId="165" formatCode="_-* #,##0.0_-;\-* #,##0.0_-;_-* &quot;-&quot;??_-;_-@_-"/>
    <numFmt numFmtId="166" formatCode="#,##0.0"/>
  </numFmts>
  <fonts count="19" x14ac:knownFonts="1">
    <font>
      <sz val="10"/>
      <name val="Arial"/>
      <family val="2"/>
    </font>
    <font>
      <sz val="11"/>
      <color theme="1"/>
      <name val="Trebuchet MS"/>
      <family val="2"/>
    </font>
    <font>
      <sz val="10"/>
      <name val="Arial"/>
      <family val="2"/>
    </font>
    <font>
      <sz val="8"/>
      <name val="Arial"/>
      <family val="2"/>
    </font>
    <font>
      <sz val="10"/>
      <name val="Trebuchet MS"/>
      <family val="2"/>
    </font>
    <font>
      <b/>
      <sz val="11"/>
      <color rgb="FF375F91"/>
      <name val="Trebuchet MS"/>
      <family val="2"/>
    </font>
    <font>
      <b/>
      <sz val="12"/>
      <name val="Trebuchet MS"/>
      <family val="2"/>
    </font>
    <font>
      <sz val="10"/>
      <color indexed="8"/>
      <name val="Arial"/>
      <family val="2"/>
    </font>
    <font>
      <sz val="10"/>
      <color indexed="8"/>
      <name val="Trebuchet MS"/>
      <family val="2"/>
    </font>
    <font>
      <sz val="10"/>
      <color indexed="8"/>
      <name val="Arial"/>
      <family val="2"/>
    </font>
    <font>
      <sz val="10"/>
      <color theme="1"/>
      <name val="Trebuchet MS"/>
      <family val="2"/>
    </font>
    <font>
      <b/>
      <sz val="10"/>
      <name val="Trebuchet MS"/>
      <family val="2"/>
    </font>
    <font>
      <u/>
      <sz val="10"/>
      <color theme="10"/>
      <name val="Arial"/>
      <family val="2"/>
    </font>
    <font>
      <u/>
      <sz val="10"/>
      <color theme="10"/>
      <name val="Trebuchet MS"/>
      <family val="2"/>
    </font>
    <font>
      <b/>
      <sz val="10"/>
      <color rgb="FFFF0000"/>
      <name val="Trebuchet MS"/>
      <family val="2"/>
    </font>
    <font>
      <b/>
      <sz val="12"/>
      <color rgb="FFE20613"/>
      <name val="Trebuchet MS"/>
      <family val="2"/>
    </font>
    <font>
      <b/>
      <sz val="10"/>
      <color rgb="FFE20613"/>
      <name val="Trebuchet MS"/>
      <family val="2"/>
    </font>
    <font>
      <sz val="10"/>
      <color indexed="8"/>
      <name val="Arial"/>
    </font>
    <font>
      <sz val="11"/>
      <color indexed="8"/>
      <name val="Calibri"/>
    </font>
  </fonts>
  <fills count="4">
    <fill>
      <patternFill patternType="none"/>
    </fill>
    <fill>
      <patternFill patternType="gray125"/>
    </fill>
    <fill>
      <patternFill patternType="solid">
        <fgColor indexed="22"/>
        <bgColor indexed="0"/>
      </patternFill>
    </fill>
    <fill>
      <patternFill patternType="solid">
        <fgColor rgb="FFE6E6E6"/>
        <bgColor indexed="64"/>
      </patternFill>
    </fill>
  </fills>
  <borders count="8">
    <border>
      <left/>
      <right/>
      <top/>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2"/>
      </left>
      <right style="thin">
        <color indexed="22"/>
      </right>
      <top/>
      <bottom/>
      <diagonal/>
    </border>
    <border>
      <left/>
      <right/>
      <top/>
      <bottom style="thin">
        <color rgb="FFE20613"/>
      </bottom>
      <diagonal/>
    </border>
  </borders>
  <cellStyleXfs count="10">
    <xf numFmtId="0" fontId="0" fillId="0" borderId="0"/>
    <xf numFmtId="164" fontId="2" fillId="0" borderId="0" applyFont="0" applyFill="0" applyBorder="0" applyAlignment="0" applyProtection="0"/>
    <xf numFmtId="0" fontId="7" fillId="0" borderId="0"/>
    <xf numFmtId="43" fontId="2" fillId="0" borderId="0" applyFont="0" applyFill="0" applyBorder="0" applyAlignment="0" applyProtection="0"/>
    <xf numFmtId="0" fontId="1" fillId="0" borderId="0"/>
    <xf numFmtId="0" fontId="1" fillId="0" borderId="0"/>
    <xf numFmtId="0" fontId="9" fillId="0" borderId="0"/>
    <xf numFmtId="0" fontId="12" fillId="0" borderId="0" applyNumberFormat="0" applyFill="0" applyBorder="0" applyAlignment="0" applyProtection="0"/>
    <xf numFmtId="0" fontId="7" fillId="0" borderId="0"/>
    <xf numFmtId="0" fontId="17" fillId="0" borderId="0"/>
  </cellStyleXfs>
  <cellXfs count="57">
    <xf numFmtId="0" fontId="0" fillId="0" borderId="0" xfId="0"/>
    <xf numFmtId="0" fontId="4" fillId="0" borderId="0" xfId="0" applyFont="1" applyBorder="1"/>
    <xf numFmtId="0" fontId="8" fillId="2" borderId="2" xfId="2" applyFont="1" applyFill="1" applyBorder="1" applyAlignment="1">
      <alignment horizontal="center"/>
    </xf>
    <xf numFmtId="0" fontId="8" fillId="0" borderId="3" xfId="2" applyFont="1" applyFill="1" applyBorder="1" applyAlignment="1"/>
    <xf numFmtId="0" fontId="8" fillId="0" borderId="3" xfId="2" applyFont="1" applyFill="1" applyBorder="1" applyAlignment="1">
      <alignment horizontal="right"/>
    </xf>
    <xf numFmtId="0" fontId="2" fillId="0" borderId="0" xfId="0" applyFont="1"/>
    <xf numFmtId="0" fontId="8" fillId="2" borderId="2" xfId="6" applyFont="1" applyFill="1" applyBorder="1" applyAlignment="1">
      <alignment horizontal="center"/>
    </xf>
    <xf numFmtId="0" fontId="8" fillId="0" borderId="3" xfId="6" applyFont="1" applyFill="1" applyBorder="1" applyAlignment="1">
      <alignment wrapText="1"/>
    </xf>
    <xf numFmtId="0" fontId="4" fillId="0" borderId="0" xfId="0" applyFont="1" applyAlignment="1"/>
    <xf numFmtId="0" fontId="8" fillId="2" borderId="4" xfId="2" applyFont="1" applyFill="1" applyBorder="1" applyAlignment="1">
      <alignment horizontal="center"/>
    </xf>
    <xf numFmtId="0" fontId="10" fillId="0" borderId="0" xfId="4" applyFont="1"/>
    <xf numFmtId="165" fontId="8" fillId="2" borderId="5" xfId="3" applyNumberFormat="1" applyFont="1" applyFill="1" applyBorder="1" applyAlignment="1">
      <alignment horizontal="center"/>
    </xf>
    <xf numFmtId="165" fontId="8" fillId="0" borderId="3" xfId="3" applyNumberFormat="1" applyFont="1" applyFill="1" applyBorder="1" applyAlignment="1">
      <alignment horizontal="right"/>
    </xf>
    <xf numFmtId="165" fontId="0" fillId="0" borderId="0" xfId="3" applyNumberFormat="1" applyFont="1"/>
    <xf numFmtId="0" fontId="11" fillId="0" borderId="0" xfId="0" applyFont="1" applyBorder="1"/>
    <xf numFmtId="0" fontId="4" fillId="0" borderId="0" xfId="0" applyFont="1" applyBorder="1" applyAlignment="1">
      <alignment horizontal="right"/>
    </xf>
    <xf numFmtId="0" fontId="4" fillId="0" borderId="0" xfId="0" applyFont="1" applyBorder="1" applyAlignment="1">
      <alignment vertical="center" wrapText="1"/>
    </xf>
    <xf numFmtId="0" fontId="4" fillId="0" borderId="0" xfId="0" applyFont="1" applyBorder="1" applyAlignment="1">
      <alignment horizontal="center"/>
    </xf>
    <xf numFmtId="0" fontId="12" fillId="0" borderId="0" xfId="7" applyBorder="1"/>
    <xf numFmtId="0" fontId="8" fillId="0" borderId="6" xfId="6" applyFont="1" applyFill="1" applyBorder="1" applyAlignment="1">
      <alignment wrapText="1"/>
    </xf>
    <xf numFmtId="0" fontId="8" fillId="0" borderId="6" xfId="2" applyFont="1" applyFill="1" applyBorder="1" applyAlignment="1">
      <alignment horizontal="right"/>
    </xf>
    <xf numFmtId="0" fontId="8" fillId="2" borderId="2" xfId="8" applyFont="1" applyFill="1" applyBorder="1" applyAlignment="1">
      <alignment horizontal="center"/>
    </xf>
    <xf numFmtId="0" fontId="8" fillId="0" borderId="3" xfId="8" applyFont="1" applyFill="1" applyBorder="1" applyAlignment="1"/>
    <xf numFmtId="0" fontId="8" fillId="0" borderId="3" xfId="8" applyFont="1" applyFill="1" applyBorder="1" applyAlignment="1">
      <alignment horizontal="right"/>
    </xf>
    <xf numFmtId="0" fontId="4" fillId="0" borderId="0" xfId="0" applyFont="1" applyBorder="1" applyAlignment="1"/>
    <xf numFmtId="0" fontId="8" fillId="0" borderId="3" xfId="3" applyNumberFormat="1" applyFont="1" applyFill="1" applyBorder="1" applyAlignment="1">
      <alignment horizontal="right"/>
    </xf>
    <xf numFmtId="166" fontId="8" fillId="2" borderId="5" xfId="3" applyNumberFormat="1" applyFont="1" applyFill="1" applyBorder="1" applyAlignment="1">
      <alignment horizontal="center"/>
    </xf>
    <xf numFmtId="166" fontId="0" fillId="0" borderId="0" xfId="3" applyNumberFormat="1" applyFont="1"/>
    <xf numFmtId="0" fontId="14" fillId="0" borderId="0" xfId="0" applyFont="1" applyBorder="1" applyAlignment="1"/>
    <xf numFmtId="0" fontId="12" fillId="0" borderId="3" xfId="7" applyFill="1" applyBorder="1" applyAlignment="1"/>
    <xf numFmtId="0" fontId="18" fillId="2" borderId="2" xfId="9" applyFont="1" applyFill="1" applyBorder="1" applyAlignment="1">
      <alignment horizontal="center"/>
    </xf>
    <xf numFmtId="0" fontId="18" fillId="2" borderId="2" xfId="9" applyNumberFormat="1" applyFont="1" applyFill="1" applyBorder="1" applyAlignment="1">
      <alignment horizontal="center"/>
    </xf>
    <xf numFmtId="0" fontId="18" fillId="0" borderId="3" xfId="9" applyFont="1" applyFill="1" applyBorder="1" applyAlignment="1"/>
    <xf numFmtId="0" fontId="18" fillId="0" borderId="3" xfId="9" applyFont="1" applyFill="1" applyBorder="1" applyAlignment="1">
      <alignment horizontal="right"/>
    </xf>
    <xf numFmtId="0" fontId="17" fillId="0" borderId="0" xfId="9" applyAlignment="1"/>
    <xf numFmtId="0" fontId="4" fillId="3" borderId="0" xfId="0" applyFont="1" applyFill="1" applyBorder="1" applyProtection="1">
      <protection hidden="1"/>
    </xf>
    <xf numFmtId="0" fontId="4" fillId="0" borderId="1" xfId="0" applyFont="1" applyBorder="1" applyProtection="1">
      <protection hidden="1"/>
    </xf>
    <xf numFmtId="0" fontId="4" fillId="0" borderId="0" xfId="0" applyFont="1" applyProtection="1">
      <protection hidden="1"/>
    </xf>
    <xf numFmtId="0" fontId="6" fillId="3" borderId="0" xfId="0" applyFont="1" applyFill="1" applyBorder="1" applyProtection="1">
      <protection hidden="1"/>
    </xf>
    <xf numFmtId="0" fontId="6" fillId="3" borderId="0" xfId="0" applyFont="1" applyFill="1" applyBorder="1" applyAlignment="1" applyProtection="1">
      <protection hidden="1"/>
    </xf>
    <xf numFmtId="0" fontId="5" fillId="3" borderId="0" xfId="0" applyFont="1" applyFill="1" applyBorder="1" applyProtection="1">
      <protection hidden="1"/>
    </xf>
    <xf numFmtId="0" fontId="15" fillId="3" borderId="0" xfId="0" applyFont="1" applyFill="1" applyBorder="1" applyAlignment="1" applyProtection="1">
      <protection hidden="1"/>
    </xf>
    <xf numFmtId="0" fontId="16" fillId="3" borderId="0" xfId="0" applyFont="1" applyFill="1" applyBorder="1" applyAlignment="1" applyProtection="1">
      <alignment horizontal="center" vertical="top"/>
      <protection hidden="1"/>
    </xf>
    <xf numFmtId="0" fontId="4" fillId="3" borderId="0" xfId="0" applyFont="1" applyFill="1" applyBorder="1" applyAlignment="1" applyProtection="1">
      <alignment wrapText="1"/>
      <protection hidden="1"/>
    </xf>
    <xf numFmtId="0" fontId="11" fillId="3" borderId="7" xfId="0" applyFont="1" applyFill="1" applyBorder="1" applyProtection="1">
      <protection hidden="1"/>
    </xf>
    <xf numFmtId="0" fontId="4" fillId="3" borderId="7" xfId="0" applyFont="1" applyFill="1" applyBorder="1" applyProtection="1">
      <protection hidden="1"/>
    </xf>
    <xf numFmtId="0" fontId="16" fillId="3" borderId="7" xfId="0" applyFont="1" applyFill="1" applyBorder="1" applyAlignment="1" applyProtection="1">
      <alignment vertical="top"/>
      <protection hidden="1"/>
    </xf>
    <xf numFmtId="0" fontId="14" fillId="3" borderId="7" xfId="0" applyFont="1" applyFill="1" applyBorder="1" applyAlignment="1" applyProtection="1">
      <alignment vertical="top"/>
      <protection hidden="1"/>
    </xf>
    <xf numFmtId="0" fontId="4" fillId="3" borderId="7" xfId="0" applyFont="1" applyFill="1" applyBorder="1" applyAlignment="1" applyProtection="1">
      <alignment wrapText="1"/>
      <protection hidden="1"/>
    </xf>
    <xf numFmtId="0" fontId="4" fillId="0" borderId="0" xfId="0" applyFont="1" applyBorder="1" applyProtection="1">
      <protection hidden="1"/>
    </xf>
    <xf numFmtId="0" fontId="14" fillId="0" borderId="0" xfId="0" applyFont="1" applyBorder="1" applyAlignment="1" applyProtection="1">
      <alignment vertical="top"/>
      <protection hidden="1"/>
    </xf>
    <xf numFmtId="0" fontId="11" fillId="0" borderId="0" xfId="0" applyFont="1" applyBorder="1" applyProtection="1">
      <protection hidden="1"/>
    </xf>
    <xf numFmtId="0" fontId="12" fillId="0" borderId="0" xfId="7" applyBorder="1" applyAlignment="1" applyProtection="1">
      <alignment vertical="top"/>
      <protection hidden="1"/>
    </xf>
    <xf numFmtId="0" fontId="4" fillId="0" borderId="0" xfId="0" applyFont="1" applyBorder="1" applyAlignment="1" applyProtection="1">
      <alignment horizontal="left" vertical="top" wrapText="1"/>
      <protection hidden="1"/>
    </xf>
    <xf numFmtId="0" fontId="13" fillId="0" borderId="0" xfId="7" applyFont="1" applyBorder="1" applyAlignment="1" applyProtection="1">
      <alignment horizontal="left" vertical="top"/>
      <protection hidden="1"/>
    </xf>
    <xf numFmtId="0" fontId="4" fillId="0" borderId="0" xfId="0" applyFont="1" applyBorder="1" applyAlignment="1">
      <alignment horizontal="center"/>
    </xf>
    <xf numFmtId="0" fontId="18" fillId="0" borderId="3" xfId="9" quotePrefix="1" applyFont="1" applyFill="1" applyBorder="1" applyAlignment="1"/>
  </cellXfs>
  <cellStyles count="10">
    <cellStyle name="Euro" xfId="1" xr:uid="{00000000-0005-0000-0000-000000000000}"/>
    <cellStyle name="Komma" xfId="3" builtinId="3"/>
    <cellStyle name="Link" xfId="7" builtinId="8"/>
    <cellStyle name="Standard" xfId="0" builtinId="0"/>
    <cellStyle name="Standard 2" xfId="5" xr:uid="{00000000-0005-0000-0000-000004000000}"/>
    <cellStyle name="Standard 3" xfId="4" xr:uid="{00000000-0005-0000-0000-000005000000}"/>
    <cellStyle name="Standard_Daten" xfId="9" xr:uid="{31105B21-542B-41A5-AAC8-D5BF16F5247F}"/>
    <cellStyle name="Standard_Daten_Auswahl" xfId="6" xr:uid="{00000000-0005-0000-0000-000007000000}"/>
    <cellStyle name="Standard_Dropdown_1" xfId="8" xr:uid="{00000000-0005-0000-0000-000008000000}"/>
    <cellStyle name="Standard_Export" xfId="2" xr:uid="{00000000-0005-0000-0000-000009000000}"/>
  </cellStyles>
  <dxfs count="7">
    <dxf>
      <font>
        <strike val="0"/>
        <outline val="0"/>
        <shadow val="0"/>
        <u val="none"/>
        <vertAlign val="baseline"/>
        <sz val="10"/>
        <name val="Trebuchet MS"/>
        <scheme val="none"/>
      </font>
    </dxf>
    <dxf>
      <font>
        <strike val="0"/>
        <outline val="0"/>
        <shadow val="0"/>
        <u val="none"/>
        <vertAlign val="baseline"/>
        <sz val="10"/>
        <name val="Trebuchet MS"/>
        <scheme val="none"/>
      </font>
      <alignment horizontal="right" vertical="bottom" textRotation="0" wrapText="0" indent="0" justifyLastLine="0" shrinkToFit="0" readingOrder="0"/>
    </dxf>
    <dxf>
      <font>
        <strike val="0"/>
        <outline val="0"/>
        <shadow val="0"/>
        <u val="none"/>
        <vertAlign val="baseline"/>
        <sz val="10"/>
        <name val="Trebuchet MS"/>
        <scheme val="none"/>
      </font>
    </dxf>
    <dxf>
      <font>
        <strike val="0"/>
        <outline val="0"/>
        <shadow val="0"/>
        <u val="none"/>
        <vertAlign val="baseline"/>
        <sz val="10"/>
        <name val="Trebuchet MS"/>
        <scheme val="none"/>
      </font>
      <alignment horizontal="center" vertical="bottom" textRotation="0" wrapText="0" indent="0" justifyLastLine="0" shrinkToFit="0" readingOrder="0"/>
    </dxf>
    <dxf>
      <font>
        <b/>
        <i val="0"/>
      </font>
    </dxf>
    <dxf>
      <numFmt numFmtId="3" formatCode="#,##0"/>
    </dxf>
    <dxf>
      <numFmt numFmtId="166" formatCode="#,##0.0"/>
    </dxf>
  </dxfs>
  <tableStyles count="0" defaultTableStyle="TableStyleMedium9" defaultPivotStyle="PivotStyleLight16"/>
  <colors>
    <mruColors>
      <color rgb="FF999999"/>
      <color rgb="FF666666"/>
      <color rgb="FF808080"/>
      <color rgb="FFB3B3B3"/>
      <color rgb="FFA5A5A5"/>
      <color rgb="FFE6E6E6"/>
      <color rgb="FFFC8086"/>
      <color rgb="FFE20613"/>
      <color rgb="FFE6B4B4"/>
      <color rgb="FFFF61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[0]!Kartentitel_Landkarte</c:f>
          <c:strCache>
            <c:ptCount val="1"/>
            <c:pt idx="0">
              <c:v>Arbeitslosenquote 2024 - % der Erwerbsbevölkerung</c:v>
            </c:pt>
          </c:strCache>
        </c:strRef>
      </c:tx>
      <c:layout>
        <c:manualLayout>
          <c:xMode val="edge"/>
          <c:yMode val="edge"/>
          <c:x val="0.22503141689203907"/>
          <c:y val="4.3011610026195794E-3"/>
        </c:manualLayout>
      </c:layout>
      <c:overlay val="1"/>
      <c:txPr>
        <a:bodyPr/>
        <a:lstStyle/>
        <a:p>
          <a:pPr>
            <a:defRPr sz="1400"/>
          </a:pPr>
          <a:endParaRPr lang="de-DE"/>
        </a:p>
      </c:txPr>
    </c:title>
    <c:autoTitleDeleted val="0"/>
    <c:plotArea>
      <c:layout>
        <c:manualLayout>
          <c:layoutTarget val="inner"/>
          <c:xMode val="edge"/>
          <c:yMode val="edge"/>
          <c:x val="0"/>
          <c:y val="4.2950481746220515E-2"/>
          <c:w val="0.99610051939853428"/>
          <c:h val="0.95704951825377949"/>
        </c:manualLayout>
      </c:layout>
      <c:bubbleChart>
        <c:varyColors val="0"/>
        <c:ser>
          <c:idx val="0"/>
          <c:order val="0"/>
          <c:tx>
            <c:strRef>
              <c:f>Daten_Jahr_Auswahl!$H$4</c:f>
              <c:strCache>
                <c:ptCount val="1"/>
                <c:pt idx="0">
                  <c:v>BG</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Daten_Jahr_Auswahl!$I$4</c:f>
              <c:numCache>
                <c:formatCode>General</c:formatCode>
                <c:ptCount val="1"/>
                <c:pt idx="0">
                  <c:v>6.52</c:v>
                </c:pt>
              </c:numCache>
            </c:numRef>
          </c:xVal>
          <c:yVal>
            <c:numRef>
              <c:f>Daten_Jahr_Auswahl!$J$4</c:f>
              <c:numCache>
                <c:formatCode>General</c:formatCode>
                <c:ptCount val="1"/>
                <c:pt idx="0">
                  <c:v>7100</c:v>
                </c:pt>
              </c:numCache>
            </c:numRef>
          </c:yVal>
          <c:bubbleSize>
            <c:numRef>
              <c:f>Daten_Jahr_Auswahl!$K$4</c:f>
              <c:numCache>
                <c:formatCode>_-* #,##0.0_-;\-* #,##0.0_-;_-* "-"??_-;_-@_-</c:formatCode>
                <c:ptCount val="1"/>
                <c:pt idx="0">
                  <c:v>4.3</c:v>
                </c:pt>
              </c:numCache>
            </c:numRef>
          </c:bubbleSize>
          <c:bubble3D val="0"/>
          <c:extLst>
            <c:ext xmlns:c16="http://schemas.microsoft.com/office/drawing/2014/chart" uri="{C3380CC4-5D6E-409C-BE32-E72D297353CC}">
              <c16:uniqueId val="{00000000-2AAF-41AF-BF67-BC6800A8414A}"/>
            </c:ext>
          </c:extLst>
        </c:ser>
        <c:ser>
          <c:idx val="2"/>
          <c:order val="1"/>
          <c:tx>
            <c:strRef>
              <c:f>Daten_Jahr_Auswahl!$H$5</c:f>
              <c:strCache>
                <c:ptCount val="1"/>
                <c:pt idx="0">
                  <c:v>DK</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Daten_Jahr_Auswahl!$I$5</c:f>
              <c:numCache>
                <c:formatCode>General</c:formatCode>
                <c:ptCount val="1"/>
                <c:pt idx="0">
                  <c:v>4.3999999999999995</c:v>
                </c:pt>
              </c:numCache>
            </c:numRef>
          </c:xVal>
          <c:yVal>
            <c:numRef>
              <c:f>Daten_Jahr_Auswahl!$J$5</c:f>
              <c:numCache>
                <c:formatCode>General</c:formatCode>
                <c:ptCount val="1"/>
                <c:pt idx="0">
                  <c:v>17750</c:v>
                </c:pt>
              </c:numCache>
            </c:numRef>
          </c:yVal>
          <c:bubbleSize>
            <c:numRef>
              <c:f>Daten_Jahr_Auswahl!$K$5</c:f>
              <c:numCache>
                <c:formatCode>_-* #,##0.0_-;\-* #,##0.0_-;_-* "-"??_-;_-@_-</c:formatCode>
                <c:ptCount val="1"/>
                <c:pt idx="0">
                  <c:v>5.8</c:v>
                </c:pt>
              </c:numCache>
            </c:numRef>
          </c:bubbleSize>
          <c:bubble3D val="0"/>
          <c:extLst>
            <c:ext xmlns:c16="http://schemas.microsoft.com/office/drawing/2014/chart" uri="{C3380CC4-5D6E-409C-BE32-E72D297353CC}">
              <c16:uniqueId val="{00000001-2AAF-41AF-BF67-BC6800A8414A}"/>
            </c:ext>
          </c:extLst>
        </c:ser>
        <c:ser>
          <c:idx val="3"/>
          <c:order val="2"/>
          <c:tx>
            <c:strRef>
              <c:f>Daten_Jahr_Auswahl!$H$6</c:f>
              <c:strCache>
                <c:ptCount val="1"/>
                <c:pt idx="0">
                  <c:v>DE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Daten_Jahr_Auswahl!$I$6</c:f>
              <c:numCache>
                <c:formatCode>General</c:formatCode>
                <c:ptCount val="1"/>
                <c:pt idx="0">
                  <c:v>4.55</c:v>
                </c:pt>
              </c:numCache>
            </c:numRef>
          </c:xVal>
          <c:yVal>
            <c:numRef>
              <c:f>Daten_Jahr_Auswahl!$J$6</c:f>
              <c:numCache>
                <c:formatCode>General</c:formatCode>
                <c:ptCount val="1"/>
                <c:pt idx="0">
                  <c:v>14000</c:v>
                </c:pt>
              </c:numCache>
            </c:numRef>
          </c:yVal>
          <c:bubbleSize>
            <c:numRef>
              <c:f>Daten_Jahr_Auswahl!$K$6</c:f>
              <c:numCache>
                <c:formatCode>_-* #,##0.0_-;\-* #,##0.0_-;_-* "-"??_-;_-@_-</c:formatCode>
                <c:ptCount val="1"/>
                <c:pt idx="0">
                  <c:v>3.3</c:v>
                </c:pt>
              </c:numCache>
            </c:numRef>
          </c:bubbleSize>
          <c:bubble3D val="0"/>
          <c:extLst>
            <c:ext xmlns:c16="http://schemas.microsoft.com/office/drawing/2014/chart" uri="{C3380CC4-5D6E-409C-BE32-E72D297353CC}">
              <c16:uniqueId val="{00000002-2AAF-41AF-BF67-BC6800A8414A}"/>
            </c:ext>
          </c:extLst>
        </c:ser>
        <c:ser>
          <c:idx val="4"/>
          <c:order val="3"/>
          <c:tx>
            <c:strRef>
              <c:f>Daten_Jahr_Auswahl!$H$7</c:f>
              <c:strCache>
                <c:ptCount val="1"/>
                <c:pt idx="0">
                  <c:v>EE</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Daten_Jahr_Auswahl!$I$7</c:f>
              <c:numCache>
                <c:formatCode>General</c:formatCode>
                <c:ptCount val="1"/>
                <c:pt idx="0">
                  <c:v>6.65</c:v>
                </c:pt>
              </c:numCache>
            </c:numRef>
          </c:xVal>
          <c:yVal>
            <c:numRef>
              <c:f>Daten_Jahr_Auswahl!$J$7</c:f>
              <c:numCache>
                <c:formatCode>General</c:formatCode>
                <c:ptCount val="1"/>
                <c:pt idx="0">
                  <c:v>19750</c:v>
                </c:pt>
              </c:numCache>
            </c:numRef>
          </c:yVal>
          <c:bubbleSize>
            <c:numRef>
              <c:f>Daten_Jahr_Auswahl!$K$7</c:f>
              <c:numCache>
                <c:formatCode>_-* #,##0.0_-;\-* #,##0.0_-;_-* "-"??_-;_-@_-</c:formatCode>
                <c:ptCount val="1"/>
                <c:pt idx="0">
                  <c:v>7.5</c:v>
                </c:pt>
              </c:numCache>
            </c:numRef>
          </c:bubbleSize>
          <c:bubble3D val="0"/>
          <c:extLst>
            <c:ext xmlns:c16="http://schemas.microsoft.com/office/drawing/2014/chart" uri="{C3380CC4-5D6E-409C-BE32-E72D297353CC}">
              <c16:uniqueId val="{00000003-2AAF-41AF-BF67-BC6800A8414A}"/>
            </c:ext>
          </c:extLst>
        </c:ser>
        <c:ser>
          <c:idx val="5"/>
          <c:order val="4"/>
          <c:tx>
            <c:strRef>
              <c:f>Daten_Jahr_Auswahl!$H$8</c:f>
              <c:strCache>
                <c:ptCount val="1"/>
                <c:pt idx="0">
                  <c:v>FI</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Daten_Jahr_Auswahl!$I$8</c:f>
              <c:numCache>
                <c:formatCode>General</c:formatCode>
                <c:ptCount val="1"/>
                <c:pt idx="0">
                  <c:v>6.65</c:v>
                </c:pt>
              </c:numCache>
            </c:numRef>
          </c:xVal>
          <c:yVal>
            <c:numRef>
              <c:f>Daten_Jahr_Auswahl!$J$8</c:f>
              <c:numCache>
                <c:formatCode>General</c:formatCode>
                <c:ptCount val="1"/>
                <c:pt idx="0">
                  <c:v>23500</c:v>
                </c:pt>
              </c:numCache>
            </c:numRef>
          </c:yVal>
          <c:bubbleSize>
            <c:numRef>
              <c:f>Daten_Jahr_Auswahl!$K$8</c:f>
              <c:numCache>
                <c:formatCode>_-* #,##0.0_-;\-* #,##0.0_-;_-* "-"??_-;_-@_-</c:formatCode>
                <c:ptCount val="1"/>
                <c:pt idx="0">
                  <c:v>8.1999999999999993</c:v>
                </c:pt>
              </c:numCache>
            </c:numRef>
          </c:bubbleSize>
          <c:bubble3D val="0"/>
          <c:extLst>
            <c:ext xmlns:c16="http://schemas.microsoft.com/office/drawing/2014/chart" uri="{C3380CC4-5D6E-409C-BE32-E72D297353CC}">
              <c16:uniqueId val="{00000004-2AAF-41AF-BF67-BC6800A8414A}"/>
            </c:ext>
          </c:extLst>
        </c:ser>
        <c:ser>
          <c:idx val="6"/>
          <c:order val="5"/>
          <c:tx>
            <c:strRef>
              <c:f>Daten_Jahr_Auswahl!$H$9</c:f>
              <c:strCache>
                <c:ptCount val="1"/>
                <c:pt idx="0">
                  <c:v>FR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Daten_Jahr_Auswahl!$I$9</c:f>
              <c:numCache>
                <c:formatCode>General</c:formatCode>
                <c:ptCount val="1"/>
                <c:pt idx="0">
                  <c:v>3.55</c:v>
                </c:pt>
              </c:numCache>
            </c:numRef>
          </c:xVal>
          <c:yVal>
            <c:numRef>
              <c:f>Daten_Jahr_Auswahl!$J$9</c:f>
              <c:numCache>
                <c:formatCode>General</c:formatCode>
                <c:ptCount val="1"/>
                <c:pt idx="0">
                  <c:v>10000</c:v>
                </c:pt>
              </c:numCache>
            </c:numRef>
          </c:yVal>
          <c:bubbleSize>
            <c:numRef>
              <c:f>Daten_Jahr_Auswahl!$K$9</c:f>
              <c:numCache>
                <c:formatCode>_-* #,##0.0_-;\-* #,##0.0_-;_-* "-"??_-;_-@_-</c:formatCode>
                <c:ptCount val="1"/>
                <c:pt idx="0">
                  <c:v>7.4</c:v>
                </c:pt>
              </c:numCache>
            </c:numRef>
          </c:bubbleSize>
          <c:bubble3D val="0"/>
          <c:extLst>
            <c:ext xmlns:c16="http://schemas.microsoft.com/office/drawing/2014/chart" uri="{C3380CC4-5D6E-409C-BE32-E72D297353CC}">
              <c16:uniqueId val="{00000005-2AAF-41AF-BF67-BC6800A8414A}"/>
            </c:ext>
          </c:extLst>
        </c:ser>
        <c:ser>
          <c:idx val="7"/>
          <c:order val="6"/>
          <c:tx>
            <c:strRef>
              <c:f>Daten_Jahr_Auswahl!$H$10</c:f>
              <c:strCache>
                <c:ptCount val="1"/>
                <c:pt idx="0">
                  <c:v>EL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Daten_Jahr_Auswahl!$I$10</c:f>
              <c:numCache>
                <c:formatCode>General</c:formatCode>
                <c:ptCount val="1"/>
                <c:pt idx="0">
                  <c:v>6.05</c:v>
                </c:pt>
              </c:numCache>
            </c:numRef>
          </c:xVal>
          <c:yVal>
            <c:numRef>
              <c:f>Daten_Jahr_Auswahl!$J$10</c:f>
              <c:numCache>
                <c:formatCode>General</c:formatCode>
                <c:ptCount val="1"/>
                <c:pt idx="0">
                  <c:v>4800</c:v>
                </c:pt>
              </c:numCache>
            </c:numRef>
          </c:yVal>
          <c:bubbleSize>
            <c:numRef>
              <c:f>Daten_Jahr_Auswahl!$K$10</c:f>
              <c:numCache>
                <c:formatCode>_-* #,##0.0_-;\-* #,##0.0_-;_-* "-"??_-;_-@_-</c:formatCode>
                <c:ptCount val="1"/>
                <c:pt idx="0">
                  <c:v>10.4</c:v>
                </c:pt>
              </c:numCache>
            </c:numRef>
          </c:bubbleSize>
          <c:bubble3D val="0"/>
          <c:extLst>
            <c:ext xmlns:c16="http://schemas.microsoft.com/office/drawing/2014/chart" uri="{C3380CC4-5D6E-409C-BE32-E72D297353CC}">
              <c16:uniqueId val="{00000006-2AAF-41AF-BF67-BC6800A8414A}"/>
            </c:ext>
          </c:extLst>
        </c:ser>
        <c:ser>
          <c:idx val="8"/>
          <c:order val="7"/>
          <c:tx>
            <c:strRef>
              <c:f>Daten_Jahr_Auswahl!$H$11</c:f>
              <c:strCache>
                <c:ptCount val="1"/>
                <c:pt idx="0">
                  <c:v>IE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Daten_Jahr_Auswahl!$I$11</c:f>
              <c:numCache>
                <c:formatCode>General</c:formatCode>
                <c:ptCount val="1"/>
                <c:pt idx="0">
                  <c:v>2.17</c:v>
                </c:pt>
              </c:numCache>
            </c:numRef>
          </c:xVal>
          <c:yVal>
            <c:numRef>
              <c:f>Daten_Jahr_Auswahl!$J$11</c:f>
              <c:numCache>
                <c:formatCode>General</c:formatCode>
                <c:ptCount val="1"/>
                <c:pt idx="0">
                  <c:v>15500</c:v>
                </c:pt>
              </c:numCache>
            </c:numRef>
          </c:yVal>
          <c:bubbleSize>
            <c:numRef>
              <c:f>Daten_Jahr_Auswahl!$K$11</c:f>
              <c:numCache>
                <c:formatCode>_-* #,##0.0_-;\-* #,##0.0_-;_-* "-"??_-;_-@_-</c:formatCode>
                <c:ptCount val="1"/>
                <c:pt idx="0">
                  <c:v>4.4000000000000004</c:v>
                </c:pt>
              </c:numCache>
            </c:numRef>
          </c:bubbleSize>
          <c:bubble3D val="0"/>
          <c:extLst>
            <c:ext xmlns:c16="http://schemas.microsoft.com/office/drawing/2014/chart" uri="{C3380CC4-5D6E-409C-BE32-E72D297353CC}">
              <c16:uniqueId val="{00000007-2AAF-41AF-BF67-BC6800A8414A}"/>
            </c:ext>
          </c:extLst>
        </c:ser>
        <c:ser>
          <c:idx val="9"/>
          <c:order val="8"/>
          <c:tx>
            <c:strRef>
              <c:f>Daten_Jahr_Auswahl!$H$12</c:f>
              <c:strCache>
                <c:ptCount val="1"/>
                <c:pt idx="0">
                  <c:v>IS</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Daten_Jahr_Auswahl!$I$12</c:f>
              <c:numCache>
                <c:formatCode>General</c:formatCode>
                <c:ptCount val="1"/>
                <c:pt idx="0">
                  <c:v>0.8</c:v>
                </c:pt>
              </c:numCache>
            </c:numRef>
          </c:xVal>
          <c:yVal>
            <c:numRef>
              <c:f>Daten_Jahr_Auswahl!$J$12</c:f>
              <c:numCache>
                <c:formatCode>General</c:formatCode>
                <c:ptCount val="1"/>
                <c:pt idx="0">
                  <c:v>28000</c:v>
                </c:pt>
              </c:numCache>
            </c:numRef>
          </c:yVal>
          <c:bubbleSize>
            <c:numRef>
              <c:f>Daten_Jahr_Auswahl!$K$12</c:f>
              <c:numCache>
                <c:formatCode>_-* #,##0.0_-;\-* #,##0.0_-;_-* "-"??_-;_-@_-</c:formatCode>
                <c:ptCount val="1"/>
                <c:pt idx="0">
                  <c:v>0</c:v>
                </c:pt>
              </c:numCache>
            </c:numRef>
          </c:bubbleSize>
          <c:bubble3D val="0"/>
          <c:extLst>
            <c:ext xmlns:c16="http://schemas.microsoft.com/office/drawing/2014/chart" uri="{C3380CC4-5D6E-409C-BE32-E72D297353CC}">
              <c16:uniqueId val="{00000008-2AAF-41AF-BF67-BC6800A8414A}"/>
            </c:ext>
          </c:extLst>
        </c:ser>
        <c:ser>
          <c:idx val="10"/>
          <c:order val="9"/>
          <c:tx>
            <c:strRef>
              <c:f>Daten_Jahr_Auswahl!$H$13</c:f>
              <c:strCache>
                <c:ptCount val="1"/>
                <c:pt idx="0">
                  <c:v>IT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Daten_Jahr_Auswahl!$I$13</c:f>
              <c:numCache>
                <c:formatCode>General</c:formatCode>
                <c:ptCount val="1"/>
                <c:pt idx="0">
                  <c:v>4.75</c:v>
                </c:pt>
              </c:numCache>
            </c:numRef>
          </c:xVal>
          <c:yVal>
            <c:numRef>
              <c:f>Daten_Jahr_Auswahl!$J$13</c:f>
              <c:numCache>
                <c:formatCode>General</c:formatCode>
                <c:ptCount val="1"/>
                <c:pt idx="0">
                  <c:v>8000</c:v>
                </c:pt>
              </c:numCache>
            </c:numRef>
          </c:yVal>
          <c:bubbleSize>
            <c:numRef>
              <c:f>Daten_Jahr_Auswahl!$K$13</c:f>
              <c:numCache>
                <c:formatCode>_-* #,##0.0_-;\-* #,##0.0_-;_-* "-"??_-;_-@_-</c:formatCode>
                <c:ptCount val="1"/>
                <c:pt idx="0">
                  <c:v>6.8</c:v>
                </c:pt>
              </c:numCache>
            </c:numRef>
          </c:bubbleSize>
          <c:bubble3D val="0"/>
          <c:extLst>
            <c:ext xmlns:c16="http://schemas.microsoft.com/office/drawing/2014/chart" uri="{C3380CC4-5D6E-409C-BE32-E72D297353CC}">
              <c16:uniqueId val="{00000009-2AAF-41AF-BF67-BC6800A8414A}"/>
            </c:ext>
          </c:extLst>
        </c:ser>
        <c:ser>
          <c:idx val="11"/>
          <c:order val="10"/>
          <c:tx>
            <c:strRef>
              <c:f>Daten_Jahr_Auswahl!$H$14</c:f>
              <c:strCache>
                <c:ptCount val="1"/>
                <c:pt idx="0">
                  <c:v>HR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Daten_Jahr_Auswahl!$I$14</c:f>
              <c:numCache>
                <c:formatCode>General</c:formatCode>
                <c:ptCount val="1"/>
                <c:pt idx="0">
                  <c:v>5.45</c:v>
                </c:pt>
              </c:numCache>
            </c:numRef>
          </c:xVal>
          <c:yVal>
            <c:numRef>
              <c:f>Daten_Jahr_Auswahl!$J$14</c:f>
              <c:numCache>
                <c:formatCode>General</c:formatCode>
                <c:ptCount val="1"/>
                <c:pt idx="0">
                  <c:v>9500</c:v>
                </c:pt>
              </c:numCache>
            </c:numRef>
          </c:yVal>
          <c:bubbleSize>
            <c:numRef>
              <c:f>Daten_Jahr_Auswahl!$K$14</c:f>
              <c:numCache>
                <c:formatCode>_-* #,##0.0_-;\-* #,##0.0_-;_-* "-"??_-;_-@_-</c:formatCode>
                <c:ptCount val="1"/>
                <c:pt idx="0">
                  <c:v>5.0999999999999996</c:v>
                </c:pt>
              </c:numCache>
            </c:numRef>
          </c:bubbleSize>
          <c:bubble3D val="0"/>
          <c:extLst>
            <c:ext xmlns:c16="http://schemas.microsoft.com/office/drawing/2014/chart" uri="{C3380CC4-5D6E-409C-BE32-E72D297353CC}">
              <c16:uniqueId val="{0000000A-2AAF-41AF-BF67-BC6800A8414A}"/>
            </c:ext>
          </c:extLst>
        </c:ser>
        <c:ser>
          <c:idx val="12"/>
          <c:order val="11"/>
          <c:tx>
            <c:strRef>
              <c:f>Daten_Jahr_Auswahl!$H$15</c:f>
              <c:strCache>
                <c:ptCount val="1"/>
                <c:pt idx="0">
                  <c:v>LT</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Daten_Jahr_Auswahl!$I$15</c:f>
              <c:numCache>
                <c:formatCode>General</c:formatCode>
                <c:ptCount val="1"/>
                <c:pt idx="0">
                  <c:v>6.35</c:v>
                </c:pt>
              </c:numCache>
            </c:numRef>
          </c:xVal>
          <c:yVal>
            <c:numRef>
              <c:f>Daten_Jahr_Auswahl!$J$15</c:f>
              <c:numCache>
                <c:formatCode>General</c:formatCode>
                <c:ptCount val="1"/>
                <c:pt idx="0">
                  <c:v>17000</c:v>
                </c:pt>
              </c:numCache>
            </c:numRef>
          </c:yVal>
          <c:bubbleSize>
            <c:numRef>
              <c:f>Daten_Jahr_Auswahl!$K$15</c:f>
              <c:numCache>
                <c:formatCode>_-* #,##0.0_-;\-* #,##0.0_-;_-* "-"??_-;_-@_-</c:formatCode>
                <c:ptCount val="1"/>
                <c:pt idx="0">
                  <c:v>6.7</c:v>
                </c:pt>
              </c:numCache>
            </c:numRef>
          </c:bubbleSize>
          <c:bubble3D val="0"/>
          <c:extLst>
            <c:ext xmlns:c16="http://schemas.microsoft.com/office/drawing/2014/chart" uri="{C3380CC4-5D6E-409C-BE32-E72D297353CC}">
              <c16:uniqueId val="{0000000B-2AAF-41AF-BF67-BC6800A8414A}"/>
            </c:ext>
          </c:extLst>
        </c:ser>
        <c:ser>
          <c:idx val="13"/>
          <c:order val="12"/>
          <c:tx>
            <c:strRef>
              <c:f>Daten_Jahr_Auswahl!$H$16</c:f>
              <c:strCache>
                <c:ptCount val="1"/>
                <c:pt idx="0">
                  <c:v>LV</c:v>
                </c:pt>
              </c:strCache>
            </c:strRef>
          </c:tx>
          <c:spPr>
            <a:solidFill>
              <a:srgbClr val="999999"/>
            </a:solidFill>
            <a:ln w="25400">
              <a:noFill/>
            </a:ln>
          </c:spPr>
          <c:invertIfNegative val="0"/>
          <c:dLbls>
            <c:spPr>
              <a:noFill/>
              <a:ln>
                <a:noFill/>
              </a:ln>
              <a:effectLst/>
            </c:spPr>
            <c:txPr>
              <a:bodyPr/>
              <a:lstStyle/>
              <a:p>
                <a:pPr algn="ctr">
                  <a:defRPr lang="de-AT" sz="1000" b="0" i="0" u="none" strike="noStrike" kern="1200" baseline="0">
                    <a:solidFill>
                      <a:sysClr val="windowText" lastClr="000000"/>
                    </a:solidFill>
                    <a:latin typeface="Trebuchet MS" panose="020B0603020202020204" pitchFamily="34" charset="0"/>
                    <a:ea typeface="+mn-ea"/>
                    <a:cs typeface="+mn-cs"/>
                  </a:defRPr>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Daten_Jahr_Auswahl!$I$16</c:f>
              <c:numCache>
                <c:formatCode>General</c:formatCode>
                <c:ptCount val="1"/>
                <c:pt idx="0">
                  <c:v>6.55</c:v>
                </c:pt>
              </c:numCache>
            </c:numRef>
          </c:xVal>
          <c:yVal>
            <c:numRef>
              <c:f>Daten_Jahr_Auswahl!$J$16</c:f>
              <c:numCache>
                <c:formatCode>General</c:formatCode>
                <c:ptCount val="1"/>
                <c:pt idx="0">
                  <c:v>18500</c:v>
                </c:pt>
              </c:numCache>
            </c:numRef>
          </c:yVal>
          <c:bubbleSize>
            <c:numRef>
              <c:f>Daten_Jahr_Auswahl!$K$16</c:f>
              <c:numCache>
                <c:formatCode>_-* #,##0.0_-;\-* #,##0.0_-;_-* "-"??_-;_-@_-</c:formatCode>
                <c:ptCount val="1"/>
                <c:pt idx="0">
                  <c:v>7.5</c:v>
                </c:pt>
              </c:numCache>
            </c:numRef>
          </c:bubbleSize>
          <c:bubble3D val="0"/>
          <c:extLst>
            <c:ext xmlns:c16="http://schemas.microsoft.com/office/drawing/2014/chart" uri="{C3380CC4-5D6E-409C-BE32-E72D297353CC}">
              <c16:uniqueId val="{0000000C-2AAF-41AF-BF67-BC6800A8414A}"/>
            </c:ext>
          </c:extLst>
        </c:ser>
        <c:ser>
          <c:idx val="14"/>
          <c:order val="13"/>
          <c:tx>
            <c:strRef>
              <c:f>Daten_Jahr_Auswahl!$H$17</c:f>
              <c:strCache>
                <c:ptCount val="1"/>
                <c:pt idx="0">
                  <c:v>LU</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Daten_Jahr_Auswahl!$I$17</c:f>
              <c:numCache>
                <c:formatCode>General</c:formatCode>
                <c:ptCount val="1"/>
                <c:pt idx="0">
                  <c:v>4.0149999999999997</c:v>
                </c:pt>
              </c:numCache>
            </c:numRef>
          </c:xVal>
          <c:yVal>
            <c:numRef>
              <c:f>Daten_Jahr_Auswahl!$J$17</c:f>
              <c:numCache>
                <c:formatCode>General</c:formatCode>
                <c:ptCount val="1"/>
                <c:pt idx="0">
                  <c:v>12800</c:v>
                </c:pt>
              </c:numCache>
            </c:numRef>
          </c:yVal>
          <c:bubbleSize>
            <c:numRef>
              <c:f>Daten_Jahr_Auswahl!$K$17</c:f>
              <c:numCache>
                <c:formatCode>_-* #,##0.0_-;\-* #,##0.0_-;_-* "-"??_-;_-@_-</c:formatCode>
                <c:ptCount val="1"/>
                <c:pt idx="0">
                  <c:v>6</c:v>
                </c:pt>
              </c:numCache>
            </c:numRef>
          </c:bubbleSize>
          <c:bubble3D val="0"/>
          <c:extLst>
            <c:ext xmlns:c16="http://schemas.microsoft.com/office/drawing/2014/chart" uri="{C3380CC4-5D6E-409C-BE32-E72D297353CC}">
              <c16:uniqueId val="{0000000D-2AAF-41AF-BF67-BC6800A8414A}"/>
            </c:ext>
          </c:extLst>
        </c:ser>
        <c:ser>
          <c:idx val="15"/>
          <c:order val="14"/>
          <c:tx>
            <c:strRef>
              <c:f>Daten_Jahr_Auswahl!$H$18</c:f>
              <c:strCache>
                <c:ptCount val="1"/>
                <c:pt idx="0">
                  <c:v>MT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Daten_Jahr_Auswahl!$I$18</c:f>
              <c:numCache>
                <c:formatCode>General</c:formatCode>
                <c:ptCount val="1"/>
                <c:pt idx="0">
                  <c:v>5.0750000000000002</c:v>
                </c:pt>
              </c:numCache>
            </c:numRef>
          </c:xVal>
          <c:yVal>
            <c:numRef>
              <c:f>Daten_Jahr_Auswahl!$J$18</c:f>
              <c:numCache>
                <c:formatCode>General</c:formatCode>
                <c:ptCount val="1"/>
                <c:pt idx="0">
                  <c:v>1600</c:v>
                </c:pt>
              </c:numCache>
            </c:numRef>
          </c:yVal>
          <c:bubbleSize>
            <c:numRef>
              <c:f>Daten_Jahr_Auswahl!$K$18</c:f>
              <c:numCache>
                <c:formatCode>_-* #,##0.0_-;\-* #,##0.0_-;_-* "-"??_-;_-@_-</c:formatCode>
                <c:ptCount val="1"/>
                <c:pt idx="0">
                  <c:v>3.2</c:v>
                </c:pt>
              </c:numCache>
            </c:numRef>
          </c:bubbleSize>
          <c:bubble3D val="0"/>
          <c:extLst>
            <c:ext xmlns:c16="http://schemas.microsoft.com/office/drawing/2014/chart" uri="{C3380CC4-5D6E-409C-BE32-E72D297353CC}">
              <c16:uniqueId val="{0000000E-2AAF-41AF-BF67-BC6800A8414A}"/>
            </c:ext>
          </c:extLst>
        </c:ser>
        <c:ser>
          <c:idx val="16"/>
          <c:order val="15"/>
          <c:tx>
            <c:strRef>
              <c:f>Daten_Jahr_Auswahl!$H$19</c:f>
              <c:strCache>
                <c:ptCount val="1"/>
                <c:pt idx="0">
                  <c:v>MK</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Daten_Jahr_Auswahl!$I$19</c:f>
              <c:numCache>
                <c:formatCode>General</c:formatCode>
                <c:ptCount val="1"/>
                <c:pt idx="0">
                  <c:v>6.02</c:v>
                </c:pt>
              </c:numCache>
            </c:numRef>
          </c:xVal>
          <c:yVal>
            <c:numRef>
              <c:f>Daten_Jahr_Auswahl!$J$19</c:f>
              <c:numCache>
                <c:formatCode>General</c:formatCode>
                <c:ptCount val="1"/>
                <c:pt idx="0">
                  <c:v>6150</c:v>
                </c:pt>
              </c:numCache>
            </c:numRef>
          </c:yVal>
          <c:bubbleSize>
            <c:numRef>
              <c:f>Daten_Jahr_Auswahl!$K$19</c:f>
              <c:numCache>
                <c:formatCode>_-* #,##0.0_-;\-* #,##0.0_-;_-* "-"??_-;_-@_-</c:formatCode>
                <c:ptCount val="1"/>
                <c:pt idx="0">
                  <c:v>0</c:v>
                </c:pt>
              </c:numCache>
            </c:numRef>
          </c:bubbleSize>
          <c:bubble3D val="0"/>
          <c:extLst>
            <c:ext xmlns:c16="http://schemas.microsoft.com/office/drawing/2014/chart" uri="{C3380CC4-5D6E-409C-BE32-E72D297353CC}">
              <c16:uniqueId val="{0000000F-2AAF-41AF-BF67-BC6800A8414A}"/>
            </c:ext>
          </c:extLst>
        </c:ser>
        <c:ser>
          <c:idx val="17"/>
          <c:order val="16"/>
          <c:tx>
            <c:strRef>
              <c:f>Daten_Jahr_Auswahl!$H$20</c:f>
              <c:strCache>
                <c:ptCount val="1"/>
                <c:pt idx="0">
                  <c:v>ME</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Daten_Jahr_Auswahl!$I$20</c:f>
              <c:numCache>
                <c:formatCode>General</c:formatCode>
                <c:ptCount val="1"/>
                <c:pt idx="0">
                  <c:v>5.68</c:v>
                </c:pt>
              </c:numCache>
            </c:numRef>
          </c:xVal>
          <c:yVal>
            <c:numRef>
              <c:f>Daten_Jahr_Auswahl!$J$20</c:f>
              <c:numCache>
                <c:formatCode>General</c:formatCode>
                <c:ptCount val="1"/>
                <c:pt idx="0">
                  <c:v>7000</c:v>
                </c:pt>
              </c:numCache>
            </c:numRef>
          </c:yVal>
          <c:bubbleSize>
            <c:numRef>
              <c:f>Daten_Jahr_Auswahl!$K$20</c:f>
              <c:numCache>
                <c:formatCode>_-* #,##0.0_-;\-* #,##0.0_-;_-* "-"??_-;_-@_-</c:formatCode>
                <c:ptCount val="1"/>
                <c:pt idx="0">
                  <c:v>0</c:v>
                </c:pt>
              </c:numCache>
            </c:numRef>
          </c:bubbleSize>
          <c:bubble3D val="0"/>
          <c:extLst>
            <c:ext xmlns:c16="http://schemas.microsoft.com/office/drawing/2014/chart" uri="{C3380CC4-5D6E-409C-BE32-E72D297353CC}">
              <c16:uniqueId val="{00000010-2AAF-41AF-BF67-BC6800A8414A}"/>
            </c:ext>
          </c:extLst>
        </c:ser>
        <c:ser>
          <c:idx val="18"/>
          <c:order val="17"/>
          <c:tx>
            <c:strRef>
              <c:f>Daten_Jahr_Auswahl!$H$21</c:f>
              <c:strCache>
                <c:ptCount val="1"/>
                <c:pt idx="0">
                  <c:v>NL</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Daten_Jahr_Auswahl!$I$21</c:f>
              <c:numCache>
                <c:formatCode>General</c:formatCode>
                <c:ptCount val="1"/>
                <c:pt idx="0">
                  <c:v>3.9499999999999997</c:v>
                </c:pt>
              </c:numCache>
            </c:numRef>
          </c:xVal>
          <c:yVal>
            <c:numRef>
              <c:f>Daten_Jahr_Auswahl!$J$21</c:f>
              <c:numCache>
                <c:formatCode>General</c:formatCode>
                <c:ptCount val="1"/>
                <c:pt idx="0">
                  <c:v>15000</c:v>
                </c:pt>
              </c:numCache>
            </c:numRef>
          </c:yVal>
          <c:bubbleSize>
            <c:numRef>
              <c:f>Daten_Jahr_Auswahl!$K$21</c:f>
              <c:numCache>
                <c:formatCode>_-* #,##0.0_-;\-* #,##0.0_-;_-* "-"??_-;_-@_-</c:formatCode>
                <c:ptCount val="1"/>
                <c:pt idx="0">
                  <c:v>3.7</c:v>
                </c:pt>
              </c:numCache>
            </c:numRef>
          </c:bubbleSize>
          <c:bubble3D val="0"/>
          <c:extLst>
            <c:ext xmlns:c16="http://schemas.microsoft.com/office/drawing/2014/chart" uri="{C3380CC4-5D6E-409C-BE32-E72D297353CC}">
              <c16:uniqueId val="{00000011-2AAF-41AF-BF67-BC6800A8414A}"/>
            </c:ext>
          </c:extLst>
        </c:ser>
        <c:ser>
          <c:idx val="19"/>
          <c:order val="18"/>
          <c:tx>
            <c:strRef>
              <c:f>Daten_Jahr_Auswahl!$H$22</c:f>
              <c:strCache>
                <c:ptCount val="1"/>
                <c:pt idx="0">
                  <c:v>NO</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trendline>
            <c:trendlineType val="linear"/>
            <c:dispRSqr val="0"/>
            <c:dispEq val="0"/>
          </c:trendline>
          <c:xVal>
            <c:numRef>
              <c:f>Daten_Jahr_Auswahl!$I$22</c:f>
              <c:numCache>
                <c:formatCode>General</c:formatCode>
                <c:ptCount val="1"/>
                <c:pt idx="0">
                  <c:v>4.3499999999999996</c:v>
                </c:pt>
              </c:numCache>
            </c:numRef>
          </c:xVal>
          <c:yVal>
            <c:numRef>
              <c:f>Daten_Jahr_Auswahl!$J$22</c:f>
              <c:numCache>
                <c:formatCode>General</c:formatCode>
                <c:ptCount val="1"/>
                <c:pt idx="0">
                  <c:v>24000</c:v>
                </c:pt>
              </c:numCache>
            </c:numRef>
          </c:yVal>
          <c:bubbleSize>
            <c:numRef>
              <c:f>Daten_Jahr_Auswahl!$K$22</c:f>
              <c:numCache>
                <c:formatCode>_-* #,##0.0_-;\-* #,##0.0_-;_-* "-"??_-;_-@_-</c:formatCode>
                <c:ptCount val="1"/>
                <c:pt idx="0">
                  <c:v>0</c:v>
                </c:pt>
              </c:numCache>
            </c:numRef>
          </c:bubbleSize>
          <c:bubble3D val="0"/>
          <c:extLst>
            <c:ext xmlns:c16="http://schemas.microsoft.com/office/drawing/2014/chart" uri="{C3380CC4-5D6E-409C-BE32-E72D297353CC}">
              <c16:uniqueId val="{00000012-2AAF-41AF-BF67-BC6800A8414A}"/>
            </c:ext>
          </c:extLst>
        </c:ser>
        <c:ser>
          <c:idx val="21"/>
          <c:order val="19"/>
          <c:tx>
            <c:strRef>
              <c:f>Daten_Jahr_Auswahl!$H$24</c:f>
              <c:strCache>
                <c:ptCount val="1"/>
                <c:pt idx="0">
                  <c:v>PL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Daten_Jahr_Auswahl!$I$24</c:f>
              <c:numCache>
                <c:formatCode>General</c:formatCode>
                <c:ptCount val="1"/>
                <c:pt idx="0">
                  <c:v>5.6499999999999995</c:v>
                </c:pt>
              </c:numCache>
            </c:numRef>
          </c:xVal>
          <c:yVal>
            <c:numRef>
              <c:f>Daten_Jahr_Auswahl!$J$24</c:f>
              <c:numCache>
                <c:formatCode>General</c:formatCode>
                <c:ptCount val="1"/>
                <c:pt idx="0">
                  <c:v>14700</c:v>
                </c:pt>
              </c:numCache>
            </c:numRef>
          </c:yVal>
          <c:bubbleSize>
            <c:numRef>
              <c:f>Daten_Jahr_Auswahl!$K$24</c:f>
              <c:numCache>
                <c:formatCode>_-* #,##0.0_-;\-* #,##0.0_-;_-* "-"??_-;_-@_-</c:formatCode>
                <c:ptCount val="1"/>
                <c:pt idx="0">
                  <c:v>2.9</c:v>
                </c:pt>
              </c:numCache>
            </c:numRef>
          </c:bubbleSize>
          <c:bubble3D val="0"/>
          <c:extLst>
            <c:ext xmlns:c16="http://schemas.microsoft.com/office/drawing/2014/chart" uri="{C3380CC4-5D6E-409C-BE32-E72D297353CC}">
              <c16:uniqueId val="{00000013-2AAF-41AF-BF67-BC6800A8414A}"/>
            </c:ext>
          </c:extLst>
        </c:ser>
        <c:ser>
          <c:idx val="22"/>
          <c:order val="20"/>
          <c:tx>
            <c:strRef>
              <c:f>Daten_Jahr_Auswahl!$H$25</c:f>
              <c:strCache>
                <c:ptCount val="1"/>
                <c:pt idx="0">
                  <c:v>PT</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Daten_Jahr_Auswahl!$I$25</c:f>
              <c:numCache>
                <c:formatCode>General</c:formatCode>
                <c:ptCount val="1"/>
                <c:pt idx="0">
                  <c:v>2.15</c:v>
                </c:pt>
              </c:numCache>
            </c:numRef>
          </c:xVal>
          <c:yVal>
            <c:numRef>
              <c:f>Daten_Jahr_Auswahl!$J$25</c:f>
              <c:numCache>
                <c:formatCode>General</c:formatCode>
                <c:ptCount val="1"/>
                <c:pt idx="0">
                  <c:v>4400</c:v>
                </c:pt>
              </c:numCache>
            </c:numRef>
          </c:yVal>
          <c:bubbleSize>
            <c:numRef>
              <c:f>Daten_Jahr_Auswahl!$K$25</c:f>
              <c:numCache>
                <c:formatCode>_-* #,##0.0_-;\-* #,##0.0_-;_-* "-"??_-;_-@_-</c:formatCode>
                <c:ptCount val="1"/>
                <c:pt idx="0">
                  <c:v>6.4</c:v>
                </c:pt>
              </c:numCache>
            </c:numRef>
          </c:bubbleSize>
          <c:bubble3D val="0"/>
          <c:extLst>
            <c:ext xmlns:c16="http://schemas.microsoft.com/office/drawing/2014/chart" uri="{C3380CC4-5D6E-409C-BE32-E72D297353CC}">
              <c16:uniqueId val="{00000014-2AAF-41AF-BF67-BC6800A8414A}"/>
            </c:ext>
          </c:extLst>
        </c:ser>
        <c:ser>
          <c:idx val="23"/>
          <c:order val="21"/>
          <c:tx>
            <c:strRef>
              <c:f>Daten_Jahr_Auswahl!$H$26</c:f>
              <c:strCache>
                <c:ptCount val="1"/>
                <c:pt idx="0">
                  <c:v>RO</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Daten_Jahr_Auswahl!$I$26</c:f>
              <c:numCache>
                <c:formatCode>General</c:formatCode>
                <c:ptCount val="1"/>
                <c:pt idx="0">
                  <c:v>6.5</c:v>
                </c:pt>
              </c:numCache>
            </c:numRef>
          </c:xVal>
          <c:yVal>
            <c:numRef>
              <c:f>Daten_Jahr_Auswahl!$J$26</c:f>
              <c:numCache>
                <c:formatCode>General</c:formatCode>
                <c:ptCount val="1"/>
                <c:pt idx="0">
                  <c:v>9750</c:v>
                </c:pt>
              </c:numCache>
            </c:numRef>
          </c:yVal>
          <c:bubbleSize>
            <c:numRef>
              <c:f>Daten_Jahr_Auswahl!$K$26</c:f>
              <c:numCache>
                <c:formatCode>_-* #,##0.0_-;\-* #,##0.0_-;_-* "-"??_-;_-@_-</c:formatCode>
                <c:ptCount val="1"/>
                <c:pt idx="0">
                  <c:v>5.5</c:v>
                </c:pt>
              </c:numCache>
            </c:numRef>
          </c:bubbleSize>
          <c:bubble3D val="0"/>
          <c:extLst>
            <c:ext xmlns:c16="http://schemas.microsoft.com/office/drawing/2014/chart" uri="{C3380CC4-5D6E-409C-BE32-E72D297353CC}">
              <c16:uniqueId val="{00000015-2AAF-41AF-BF67-BC6800A8414A}"/>
            </c:ext>
          </c:extLst>
        </c:ser>
        <c:ser>
          <c:idx val="24"/>
          <c:order val="22"/>
          <c:tx>
            <c:strRef>
              <c:f>Daten_Jahr_Auswahl!$H$27</c:f>
              <c:strCache>
                <c:ptCount val="1"/>
                <c:pt idx="0">
                  <c:v>SE</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Daten_Jahr_Auswahl!$I$27</c:f>
              <c:numCache>
                <c:formatCode>General</c:formatCode>
                <c:ptCount val="1"/>
                <c:pt idx="0">
                  <c:v>5.2</c:v>
                </c:pt>
              </c:numCache>
            </c:numRef>
          </c:xVal>
          <c:yVal>
            <c:numRef>
              <c:f>Daten_Jahr_Auswahl!$J$27</c:f>
              <c:numCache>
                <c:formatCode>General</c:formatCode>
                <c:ptCount val="1"/>
                <c:pt idx="0">
                  <c:v>22000</c:v>
                </c:pt>
              </c:numCache>
            </c:numRef>
          </c:yVal>
          <c:bubbleSize>
            <c:numRef>
              <c:f>Daten_Jahr_Auswahl!$K$27</c:f>
              <c:numCache>
                <c:formatCode>_-* #,##0.0_-;\-* #,##0.0_-;_-* "-"??_-;_-@_-</c:formatCode>
                <c:ptCount val="1"/>
                <c:pt idx="0">
                  <c:v>8.5</c:v>
                </c:pt>
              </c:numCache>
            </c:numRef>
          </c:bubbleSize>
          <c:bubble3D val="0"/>
          <c:extLst>
            <c:ext xmlns:c16="http://schemas.microsoft.com/office/drawing/2014/chart" uri="{C3380CC4-5D6E-409C-BE32-E72D297353CC}">
              <c16:uniqueId val="{00000016-2AAF-41AF-BF67-BC6800A8414A}"/>
            </c:ext>
          </c:extLst>
        </c:ser>
        <c:ser>
          <c:idx val="25"/>
          <c:order val="23"/>
          <c:tx>
            <c:strRef>
              <c:f>Daten_Jahr_Auswahl!$H$28</c:f>
              <c:strCache>
                <c:ptCount val="1"/>
                <c:pt idx="0">
                  <c:v>CH</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Daten_Jahr_Auswahl!$I$28</c:f>
              <c:numCache>
                <c:formatCode>General</c:formatCode>
                <c:ptCount val="1"/>
                <c:pt idx="0">
                  <c:v>4.25</c:v>
                </c:pt>
              </c:numCache>
            </c:numRef>
          </c:xVal>
          <c:yVal>
            <c:numRef>
              <c:f>Daten_Jahr_Auswahl!$J$28</c:f>
              <c:numCache>
                <c:formatCode>General</c:formatCode>
                <c:ptCount val="1"/>
                <c:pt idx="0">
                  <c:v>10000</c:v>
                </c:pt>
              </c:numCache>
            </c:numRef>
          </c:yVal>
          <c:bubbleSize>
            <c:numRef>
              <c:f>Daten_Jahr_Auswahl!$K$28</c:f>
              <c:numCache>
                <c:formatCode>_-* #,##0.0_-;\-* #,##0.0_-;_-* "-"??_-;_-@_-</c:formatCode>
                <c:ptCount val="1"/>
                <c:pt idx="0">
                  <c:v>0</c:v>
                </c:pt>
              </c:numCache>
            </c:numRef>
          </c:bubbleSize>
          <c:bubble3D val="0"/>
          <c:extLst>
            <c:ext xmlns:c16="http://schemas.microsoft.com/office/drawing/2014/chart" uri="{C3380CC4-5D6E-409C-BE32-E72D297353CC}">
              <c16:uniqueId val="{00000017-2AAF-41AF-BF67-BC6800A8414A}"/>
            </c:ext>
          </c:extLst>
        </c:ser>
        <c:ser>
          <c:idx val="26"/>
          <c:order val="24"/>
          <c:tx>
            <c:strRef>
              <c:f>Daten_Jahr_Auswahl!$H$29</c:f>
              <c:strCache>
                <c:ptCount val="1"/>
                <c:pt idx="0">
                  <c:v>RS</c:v>
                </c:pt>
              </c:strCache>
            </c:strRef>
          </c:tx>
          <c:spPr>
            <a:solidFill>
              <a:srgbClr val="999999"/>
            </a:solidFill>
            <a:ln w="127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Daten_Jahr_Auswahl!$I$29</c:f>
              <c:numCache>
                <c:formatCode>General</c:formatCode>
                <c:ptCount val="1"/>
                <c:pt idx="0">
                  <c:v>5.8999999999999995</c:v>
                </c:pt>
              </c:numCache>
            </c:numRef>
          </c:xVal>
          <c:yVal>
            <c:numRef>
              <c:f>Daten_Jahr_Auswahl!$J$29</c:f>
              <c:numCache>
                <c:formatCode>General</c:formatCode>
                <c:ptCount val="1"/>
                <c:pt idx="0">
                  <c:v>8250</c:v>
                </c:pt>
              </c:numCache>
            </c:numRef>
          </c:yVal>
          <c:bubbleSize>
            <c:numRef>
              <c:f>Daten_Jahr_Auswahl!$K$29</c:f>
              <c:numCache>
                <c:formatCode>_-* #,##0.0_-;\-* #,##0.0_-;_-* "-"??_-;_-@_-</c:formatCode>
                <c:ptCount val="1"/>
                <c:pt idx="0">
                  <c:v>0</c:v>
                </c:pt>
              </c:numCache>
            </c:numRef>
          </c:bubbleSize>
          <c:bubble3D val="0"/>
          <c:extLst>
            <c:ext xmlns:c16="http://schemas.microsoft.com/office/drawing/2014/chart" uri="{C3380CC4-5D6E-409C-BE32-E72D297353CC}">
              <c16:uniqueId val="{00000018-2AAF-41AF-BF67-BC6800A8414A}"/>
            </c:ext>
          </c:extLst>
        </c:ser>
        <c:ser>
          <c:idx val="27"/>
          <c:order val="25"/>
          <c:tx>
            <c:strRef>
              <c:f>Daten_Jahr_Auswahl!$H$30</c:f>
              <c:strCache>
                <c:ptCount val="1"/>
                <c:pt idx="0">
                  <c:v>SK</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Daten_Jahr_Auswahl!$I$30</c:f>
              <c:numCache>
                <c:formatCode>General</c:formatCode>
                <c:ptCount val="1"/>
                <c:pt idx="0">
                  <c:v>5.7</c:v>
                </c:pt>
              </c:numCache>
            </c:numRef>
          </c:xVal>
          <c:yVal>
            <c:numRef>
              <c:f>Daten_Jahr_Auswahl!$J$30</c:f>
              <c:numCache>
                <c:formatCode>General</c:formatCode>
                <c:ptCount val="1"/>
                <c:pt idx="0">
                  <c:v>12000</c:v>
                </c:pt>
              </c:numCache>
            </c:numRef>
          </c:yVal>
          <c:bubbleSize>
            <c:numRef>
              <c:f>Daten_Jahr_Auswahl!$K$30</c:f>
              <c:numCache>
                <c:formatCode>_-* #,##0.0_-;\-* #,##0.0_-;_-* "-"??_-;_-@_-</c:formatCode>
                <c:ptCount val="1"/>
                <c:pt idx="0">
                  <c:v>5.5</c:v>
                </c:pt>
              </c:numCache>
            </c:numRef>
          </c:bubbleSize>
          <c:bubble3D val="0"/>
          <c:extLst>
            <c:ext xmlns:c16="http://schemas.microsoft.com/office/drawing/2014/chart" uri="{C3380CC4-5D6E-409C-BE32-E72D297353CC}">
              <c16:uniqueId val="{00000019-2AAF-41AF-BF67-BC6800A8414A}"/>
            </c:ext>
          </c:extLst>
        </c:ser>
        <c:ser>
          <c:idx val="28"/>
          <c:order val="26"/>
          <c:tx>
            <c:strRef>
              <c:f>Daten_Jahr_Auswahl!$H$31</c:f>
              <c:strCache>
                <c:ptCount val="1"/>
                <c:pt idx="0">
                  <c:v>SL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Daten_Jahr_Auswahl!$I$31</c:f>
              <c:numCache>
                <c:formatCode>General</c:formatCode>
                <c:ptCount val="1"/>
                <c:pt idx="0">
                  <c:v>5.0999999999999996</c:v>
                </c:pt>
              </c:numCache>
            </c:numRef>
          </c:xVal>
          <c:yVal>
            <c:numRef>
              <c:f>Daten_Jahr_Auswahl!$J$31</c:f>
              <c:numCache>
                <c:formatCode>General</c:formatCode>
                <c:ptCount val="1"/>
                <c:pt idx="0">
                  <c:v>9700</c:v>
                </c:pt>
              </c:numCache>
            </c:numRef>
          </c:yVal>
          <c:bubbleSize>
            <c:numRef>
              <c:f>Daten_Jahr_Auswahl!$K$31</c:f>
              <c:numCache>
                <c:formatCode>_-* #,##0.0_-;\-* #,##0.0_-;_-* "-"??_-;_-@_-</c:formatCode>
                <c:ptCount val="1"/>
                <c:pt idx="0">
                  <c:v>3.5</c:v>
                </c:pt>
              </c:numCache>
            </c:numRef>
          </c:bubbleSize>
          <c:bubble3D val="0"/>
          <c:extLst>
            <c:ext xmlns:c16="http://schemas.microsoft.com/office/drawing/2014/chart" uri="{C3380CC4-5D6E-409C-BE32-E72D297353CC}">
              <c16:uniqueId val="{0000001A-2AAF-41AF-BF67-BC6800A8414A}"/>
            </c:ext>
          </c:extLst>
        </c:ser>
        <c:ser>
          <c:idx val="29"/>
          <c:order val="27"/>
          <c:tx>
            <c:strRef>
              <c:f>Daten_Jahr_Auswahl!$H$32</c:f>
              <c:strCache>
                <c:ptCount val="1"/>
                <c:pt idx="0">
                  <c:v>ES</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Daten_Jahr_Auswahl!$I$32</c:f>
              <c:numCache>
                <c:formatCode>General</c:formatCode>
                <c:ptCount val="1"/>
                <c:pt idx="0">
                  <c:v>2.8</c:v>
                </c:pt>
              </c:numCache>
            </c:numRef>
          </c:xVal>
          <c:yVal>
            <c:numRef>
              <c:f>Daten_Jahr_Auswahl!$J$32</c:f>
              <c:numCache>
                <c:formatCode>General</c:formatCode>
                <c:ptCount val="1"/>
                <c:pt idx="0">
                  <c:v>5500</c:v>
                </c:pt>
              </c:numCache>
            </c:numRef>
          </c:yVal>
          <c:bubbleSize>
            <c:numRef>
              <c:f>Daten_Jahr_Auswahl!$K$32</c:f>
              <c:numCache>
                <c:formatCode>_-* #,##0.0_-;\-* #,##0.0_-;_-* "-"??_-;_-@_-</c:formatCode>
                <c:ptCount val="1"/>
                <c:pt idx="0">
                  <c:v>11.5</c:v>
                </c:pt>
              </c:numCache>
            </c:numRef>
          </c:bubbleSize>
          <c:bubble3D val="0"/>
          <c:extLst>
            <c:ext xmlns:c16="http://schemas.microsoft.com/office/drawing/2014/chart" uri="{C3380CC4-5D6E-409C-BE32-E72D297353CC}">
              <c16:uniqueId val="{0000001B-2AAF-41AF-BF67-BC6800A8414A}"/>
            </c:ext>
          </c:extLst>
        </c:ser>
        <c:ser>
          <c:idx val="30"/>
          <c:order val="28"/>
          <c:tx>
            <c:strRef>
              <c:f>Daten_Jahr_Auswahl!$H$33</c:f>
              <c:strCache>
                <c:ptCount val="1"/>
                <c:pt idx="0">
                  <c:v>CZ</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Daten_Jahr_Auswahl!$I$33</c:f>
              <c:numCache>
                <c:formatCode>General</c:formatCode>
                <c:ptCount val="1"/>
                <c:pt idx="0">
                  <c:v>5.15</c:v>
                </c:pt>
              </c:numCache>
            </c:numRef>
          </c:xVal>
          <c:yVal>
            <c:numRef>
              <c:f>Daten_Jahr_Auswahl!$J$33</c:f>
              <c:numCache>
                <c:formatCode>General</c:formatCode>
                <c:ptCount val="1"/>
                <c:pt idx="0">
                  <c:v>13000</c:v>
                </c:pt>
              </c:numCache>
            </c:numRef>
          </c:yVal>
          <c:bubbleSize>
            <c:numRef>
              <c:f>Daten_Jahr_Auswahl!$K$33</c:f>
              <c:numCache>
                <c:formatCode>_-* #,##0.0_-;\-* #,##0.0_-;_-* "-"??_-;_-@_-</c:formatCode>
                <c:ptCount val="1"/>
                <c:pt idx="0">
                  <c:v>2.6</c:v>
                </c:pt>
              </c:numCache>
            </c:numRef>
          </c:bubbleSize>
          <c:bubble3D val="0"/>
          <c:extLst>
            <c:ext xmlns:c16="http://schemas.microsoft.com/office/drawing/2014/chart" uri="{C3380CC4-5D6E-409C-BE32-E72D297353CC}">
              <c16:uniqueId val="{0000001C-2AAF-41AF-BF67-BC6800A8414A}"/>
            </c:ext>
          </c:extLst>
        </c:ser>
        <c:ser>
          <c:idx val="31"/>
          <c:order val="29"/>
          <c:tx>
            <c:strRef>
              <c:f>Daten_Jahr_Auswahl!$H$34</c:f>
              <c:strCache>
                <c:ptCount val="1"/>
                <c:pt idx="0">
                  <c:v>TR</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Daten_Jahr_Auswahl!$I$34</c:f>
              <c:numCache>
                <c:formatCode>General</c:formatCode>
                <c:ptCount val="1"/>
                <c:pt idx="0">
                  <c:v>7.8</c:v>
                </c:pt>
              </c:numCache>
            </c:numRef>
          </c:xVal>
          <c:yVal>
            <c:numRef>
              <c:f>Daten_Jahr_Auswahl!$J$34</c:f>
              <c:numCache>
                <c:formatCode>General</c:formatCode>
                <c:ptCount val="1"/>
                <c:pt idx="0">
                  <c:v>4500</c:v>
                </c:pt>
              </c:numCache>
            </c:numRef>
          </c:yVal>
          <c:bubbleSize>
            <c:numRef>
              <c:f>Daten_Jahr_Auswahl!$K$34</c:f>
              <c:numCache>
                <c:formatCode>_-* #,##0.0_-;\-* #,##0.0_-;_-* "-"??_-;_-@_-</c:formatCode>
                <c:ptCount val="1"/>
                <c:pt idx="0">
                  <c:v>0</c:v>
                </c:pt>
              </c:numCache>
            </c:numRef>
          </c:bubbleSize>
          <c:bubble3D val="0"/>
          <c:extLst>
            <c:ext xmlns:c16="http://schemas.microsoft.com/office/drawing/2014/chart" uri="{C3380CC4-5D6E-409C-BE32-E72D297353CC}">
              <c16:uniqueId val="{0000001D-2AAF-41AF-BF67-BC6800A8414A}"/>
            </c:ext>
          </c:extLst>
        </c:ser>
        <c:ser>
          <c:idx val="32"/>
          <c:order val="30"/>
          <c:tx>
            <c:strRef>
              <c:f>Daten_Jahr_Auswahl!$H$35</c:f>
              <c:strCache>
                <c:ptCount val="1"/>
                <c:pt idx="0">
                  <c:v>HU</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Daten_Jahr_Auswahl!$I$35</c:f>
              <c:numCache>
                <c:formatCode>General</c:formatCode>
                <c:ptCount val="1"/>
                <c:pt idx="0">
                  <c:v>5.75</c:v>
                </c:pt>
              </c:numCache>
            </c:numRef>
          </c:xVal>
          <c:yVal>
            <c:numRef>
              <c:f>Daten_Jahr_Auswahl!$J$35</c:f>
              <c:numCache>
                <c:formatCode>General</c:formatCode>
                <c:ptCount val="1"/>
                <c:pt idx="0">
                  <c:v>10600</c:v>
                </c:pt>
              </c:numCache>
            </c:numRef>
          </c:yVal>
          <c:bubbleSize>
            <c:numRef>
              <c:f>Daten_Jahr_Auswahl!$K$35</c:f>
              <c:numCache>
                <c:formatCode>_-* #,##0.0_-;\-* #,##0.0_-;_-* "-"??_-;_-@_-</c:formatCode>
                <c:ptCount val="1"/>
                <c:pt idx="0">
                  <c:v>4.5</c:v>
                </c:pt>
              </c:numCache>
            </c:numRef>
          </c:bubbleSize>
          <c:bubble3D val="0"/>
          <c:extLst>
            <c:ext xmlns:c16="http://schemas.microsoft.com/office/drawing/2014/chart" uri="{C3380CC4-5D6E-409C-BE32-E72D297353CC}">
              <c16:uniqueId val="{0000001E-2AAF-41AF-BF67-BC6800A8414A}"/>
            </c:ext>
          </c:extLst>
        </c:ser>
        <c:ser>
          <c:idx val="33"/>
          <c:order val="31"/>
          <c:tx>
            <c:strRef>
              <c:f>Daten_Jahr_Auswahl!$H$36</c:f>
              <c:strCache>
                <c:ptCount val="1"/>
                <c:pt idx="0">
                  <c:v>UK</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Daten_Jahr_Auswahl!$I$36</c:f>
              <c:numCache>
                <c:formatCode>General</c:formatCode>
                <c:ptCount val="1"/>
                <c:pt idx="0">
                  <c:v>3</c:v>
                </c:pt>
              </c:numCache>
            </c:numRef>
          </c:xVal>
          <c:yVal>
            <c:numRef>
              <c:f>Daten_Jahr_Auswahl!$J$36</c:f>
              <c:numCache>
                <c:formatCode>General</c:formatCode>
                <c:ptCount val="1"/>
                <c:pt idx="0">
                  <c:v>15000</c:v>
                </c:pt>
              </c:numCache>
            </c:numRef>
          </c:yVal>
          <c:bubbleSize>
            <c:numRef>
              <c:f>Daten_Jahr_Auswahl!$K$36</c:f>
              <c:numCache>
                <c:formatCode>_-* #,##0.0_-;\-* #,##0.0_-;_-* "-"??_-;_-@_-</c:formatCode>
                <c:ptCount val="1"/>
                <c:pt idx="0">
                  <c:v>4.3300200000000002</c:v>
                </c:pt>
              </c:numCache>
            </c:numRef>
          </c:bubbleSize>
          <c:bubble3D val="0"/>
          <c:extLst>
            <c:ext xmlns:c16="http://schemas.microsoft.com/office/drawing/2014/chart" uri="{C3380CC4-5D6E-409C-BE32-E72D297353CC}">
              <c16:uniqueId val="{0000001F-2AAF-41AF-BF67-BC6800A8414A}"/>
            </c:ext>
          </c:extLst>
        </c:ser>
        <c:ser>
          <c:idx val="38"/>
          <c:order val="32"/>
          <c:tx>
            <c:strRef>
              <c:f>Daten_Jahr_Auswahl!$H$4</c:f>
              <c:strCache>
                <c:ptCount val="1"/>
                <c:pt idx="0">
                  <c:v>BG</c:v>
                </c:pt>
              </c:strCache>
            </c:strRef>
          </c:tx>
          <c:spPr>
            <a:solidFill>
              <a:srgbClr val="FC8086"/>
            </a:solidFill>
            <a:ln w="25400">
              <a:noFill/>
            </a:ln>
          </c:spPr>
          <c:invertIfNegative val="0"/>
          <c:xVal>
            <c:numRef>
              <c:f>Daten_Jahr_Auswahl!$I$4</c:f>
              <c:numCache>
                <c:formatCode>General</c:formatCode>
                <c:ptCount val="1"/>
                <c:pt idx="0">
                  <c:v>6.52</c:v>
                </c:pt>
              </c:numCache>
            </c:numRef>
          </c:xVal>
          <c:yVal>
            <c:numRef>
              <c:f>Daten_Jahr_Auswahl!$J$4</c:f>
              <c:numCache>
                <c:formatCode>General</c:formatCode>
                <c:ptCount val="1"/>
                <c:pt idx="0">
                  <c:v>7100</c:v>
                </c:pt>
              </c:numCache>
            </c:numRef>
          </c:yVal>
          <c:bubbleSize>
            <c:numRef>
              <c:f>Daten_Jahr_Auswahl!$L$4</c:f>
              <c:numCache>
                <c:formatCode>General</c:formatCode>
                <c:ptCount val="1"/>
                <c:pt idx="0">
                  <c:v>#N/A</c:v>
                </c:pt>
              </c:numCache>
            </c:numRef>
          </c:bubbleSize>
          <c:bubble3D val="0"/>
          <c:extLst>
            <c:ext xmlns:c16="http://schemas.microsoft.com/office/drawing/2014/chart" uri="{C3380CC4-5D6E-409C-BE32-E72D297353CC}">
              <c16:uniqueId val="{00000020-2AAF-41AF-BF67-BC6800A8414A}"/>
            </c:ext>
          </c:extLst>
        </c:ser>
        <c:ser>
          <c:idx val="39"/>
          <c:order val="33"/>
          <c:tx>
            <c:strRef>
              <c:f>Daten_Jahr_Auswahl!$H$5</c:f>
              <c:strCache>
                <c:ptCount val="1"/>
                <c:pt idx="0">
                  <c:v>DK</c:v>
                </c:pt>
              </c:strCache>
            </c:strRef>
          </c:tx>
          <c:spPr>
            <a:solidFill>
              <a:srgbClr val="FC8086"/>
            </a:solidFill>
            <a:ln w="25400">
              <a:noFill/>
            </a:ln>
          </c:spPr>
          <c:invertIfNegative val="0"/>
          <c:xVal>
            <c:numRef>
              <c:f>Daten_Jahr_Auswahl!$I$5</c:f>
              <c:numCache>
                <c:formatCode>General</c:formatCode>
                <c:ptCount val="1"/>
                <c:pt idx="0">
                  <c:v>4.3999999999999995</c:v>
                </c:pt>
              </c:numCache>
            </c:numRef>
          </c:xVal>
          <c:yVal>
            <c:numRef>
              <c:f>Daten_Jahr_Auswahl!$J$5</c:f>
              <c:numCache>
                <c:formatCode>General</c:formatCode>
                <c:ptCount val="1"/>
                <c:pt idx="0">
                  <c:v>17750</c:v>
                </c:pt>
              </c:numCache>
            </c:numRef>
          </c:yVal>
          <c:bubbleSize>
            <c:numRef>
              <c:f>Daten_Jahr_Auswahl!$L$5</c:f>
              <c:numCache>
                <c:formatCode>General</c:formatCode>
                <c:ptCount val="1"/>
                <c:pt idx="0">
                  <c:v>#N/A</c:v>
                </c:pt>
              </c:numCache>
            </c:numRef>
          </c:bubbleSize>
          <c:bubble3D val="0"/>
          <c:extLst>
            <c:ext xmlns:c16="http://schemas.microsoft.com/office/drawing/2014/chart" uri="{C3380CC4-5D6E-409C-BE32-E72D297353CC}">
              <c16:uniqueId val="{00000021-2AAF-41AF-BF67-BC6800A8414A}"/>
            </c:ext>
          </c:extLst>
        </c:ser>
        <c:ser>
          <c:idx val="40"/>
          <c:order val="34"/>
          <c:tx>
            <c:strRef>
              <c:f>Daten_Jahr_Auswahl!$H$6</c:f>
              <c:strCache>
                <c:ptCount val="1"/>
                <c:pt idx="0">
                  <c:v>DE</c:v>
                </c:pt>
              </c:strCache>
            </c:strRef>
          </c:tx>
          <c:spPr>
            <a:solidFill>
              <a:srgbClr val="FC8086"/>
            </a:solidFill>
            <a:ln w="25400">
              <a:noFill/>
            </a:ln>
          </c:spPr>
          <c:invertIfNegative val="0"/>
          <c:xVal>
            <c:numRef>
              <c:f>Daten_Jahr_Auswahl!$I$6</c:f>
              <c:numCache>
                <c:formatCode>General</c:formatCode>
                <c:ptCount val="1"/>
                <c:pt idx="0">
                  <c:v>4.55</c:v>
                </c:pt>
              </c:numCache>
            </c:numRef>
          </c:xVal>
          <c:yVal>
            <c:numRef>
              <c:f>Daten_Jahr_Auswahl!$J$6</c:f>
              <c:numCache>
                <c:formatCode>General</c:formatCode>
                <c:ptCount val="1"/>
                <c:pt idx="0">
                  <c:v>14000</c:v>
                </c:pt>
              </c:numCache>
            </c:numRef>
          </c:yVal>
          <c:bubbleSize>
            <c:numRef>
              <c:f>Daten_Jahr_Auswahl!$L$6</c:f>
              <c:numCache>
                <c:formatCode>General</c:formatCode>
                <c:ptCount val="1"/>
                <c:pt idx="0">
                  <c:v>#N/A</c:v>
                </c:pt>
              </c:numCache>
            </c:numRef>
          </c:bubbleSize>
          <c:bubble3D val="0"/>
          <c:extLst>
            <c:ext xmlns:c16="http://schemas.microsoft.com/office/drawing/2014/chart" uri="{C3380CC4-5D6E-409C-BE32-E72D297353CC}">
              <c16:uniqueId val="{00000022-2AAF-41AF-BF67-BC6800A8414A}"/>
            </c:ext>
          </c:extLst>
        </c:ser>
        <c:ser>
          <c:idx val="41"/>
          <c:order val="35"/>
          <c:tx>
            <c:strRef>
              <c:f>Daten_Jahr_Auswahl!$H$7</c:f>
              <c:strCache>
                <c:ptCount val="1"/>
                <c:pt idx="0">
                  <c:v>EE</c:v>
                </c:pt>
              </c:strCache>
            </c:strRef>
          </c:tx>
          <c:spPr>
            <a:solidFill>
              <a:srgbClr val="FC8086"/>
            </a:solidFill>
            <a:ln w="25400">
              <a:noFill/>
            </a:ln>
          </c:spPr>
          <c:invertIfNegative val="0"/>
          <c:xVal>
            <c:numRef>
              <c:f>Daten_Jahr_Auswahl!$I$7</c:f>
              <c:numCache>
                <c:formatCode>General</c:formatCode>
                <c:ptCount val="1"/>
                <c:pt idx="0">
                  <c:v>6.65</c:v>
                </c:pt>
              </c:numCache>
            </c:numRef>
          </c:xVal>
          <c:yVal>
            <c:numRef>
              <c:f>Daten_Jahr_Auswahl!$J$7</c:f>
              <c:numCache>
                <c:formatCode>General</c:formatCode>
                <c:ptCount val="1"/>
                <c:pt idx="0">
                  <c:v>19750</c:v>
                </c:pt>
              </c:numCache>
            </c:numRef>
          </c:yVal>
          <c:bubbleSize>
            <c:numRef>
              <c:f>Daten_Jahr_Auswahl!$L$7</c:f>
              <c:numCache>
                <c:formatCode>General</c:formatCode>
                <c:ptCount val="1"/>
                <c:pt idx="0">
                  <c:v>#N/A</c:v>
                </c:pt>
              </c:numCache>
            </c:numRef>
          </c:bubbleSize>
          <c:bubble3D val="0"/>
          <c:extLst>
            <c:ext xmlns:c16="http://schemas.microsoft.com/office/drawing/2014/chart" uri="{C3380CC4-5D6E-409C-BE32-E72D297353CC}">
              <c16:uniqueId val="{00000023-2AAF-41AF-BF67-BC6800A8414A}"/>
            </c:ext>
          </c:extLst>
        </c:ser>
        <c:ser>
          <c:idx val="42"/>
          <c:order val="36"/>
          <c:tx>
            <c:strRef>
              <c:f>Daten_Jahr_Auswahl!$H$8</c:f>
              <c:strCache>
                <c:ptCount val="1"/>
                <c:pt idx="0">
                  <c:v>FI</c:v>
                </c:pt>
              </c:strCache>
            </c:strRef>
          </c:tx>
          <c:spPr>
            <a:solidFill>
              <a:srgbClr val="FC8086"/>
            </a:solidFill>
            <a:ln w="25400">
              <a:noFill/>
            </a:ln>
          </c:spPr>
          <c:invertIfNegative val="0"/>
          <c:xVal>
            <c:numRef>
              <c:f>Daten_Jahr_Auswahl!$I$8</c:f>
              <c:numCache>
                <c:formatCode>General</c:formatCode>
                <c:ptCount val="1"/>
                <c:pt idx="0">
                  <c:v>6.65</c:v>
                </c:pt>
              </c:numCache>
            </c:numRef>
          </c:xVal>
          <c:yVal>
            <c:numRef>
              <c:f>Daten_Jahr_Auswahl!$J$8</c:f>
              <c:numCache>
                <c:formatCode>General</c:formatCode>
                <c:ptCount val="1"/>
                <c:pt idx="0">
                  <c:v>23500</c:v>
                </c:pt>
              </c:numCache>
            </c:numRef>
          </c:yVal>
          <c:bubbleSize>
            <c:numRef>
              <c:f>Daten_Jahr_Auswahl!$L$8</c:f>
              <c:numCache>
                <c:formatCode>General</c:formatCode>
                <c:ptCount val="1"/>
                <c:pt idx="0">
                  <c:v>#N/A</c:v>
                </c:pt>
              </c:numCache>
            </c:numRef>
          </c:bubbleSize>
          <c:bubble3D val="0"/>
          <c:extLst>
            <c:ext xmlns:c16="http://schemas.microsoft.com/office/drawing/2014/chart" uri="{C3380CC4-5D6E-409C-BE32-E72D297353CC}">
              <c16:uniqueId val="{00000024-2AAF-41AF-BF67-BC6800A8414A}"/>
            </c:ext>
          </c:extLst>
        </c:ser>
        <c:ser>
          <c:idx val="43"/>
          <c:order val="37"/>
          <c:tx>
            <c:strRef>
              <c:f>Daten_Jahr_Auswahl!$H$9</c:f>
              <c:strCache>
                <c:ptCount val="1"/>
                <c:pt idx="0">
                  <c:v>FR</c:v>
                </c:pt>
              </c:strCache>
            </c:strRef>
          </c:tx>
          <c:spPr>
            <a:solidFill>
              <a:srgbClr val="FC8086"/>
            </a:solidFill>
            <a:ln w="25400">
              <a:noFill/>
            </a:ln>
          </c:spPr>
          <c:invertIfNegative val="0"/>
          <c:xVal>
            <c:numRef>
              <c:f>Daten_Jahr_Auswahl!$I$9</c:f>
              <c:numCache>
                <c:formatCode>General</c:formatCode>
                <c:ptCount val="1"/>
                <c:pt idx="0">
                  <c:v>3.55</c:v>
                </c:pt>
              </c:numCache>
            </c:numRef>
          </c:xVal>
          <c:yVal>
            <c:numRef>
              <c:f>Daten_Jahr_Auswahl!$J$9</c:f>
              <c:numCache>
                <c:formatCode>General</c:formatCode>
                <c:ptCount val="1"/>
                <c:pt idx="0">
                  <c:v>10000</c:v>
                </c:pt>
              </c:numCache>
            </c:numRef>
          </c:yVal>
          <c:bubbleSize>
            <c:numRef>
              <c:f>Daten_Jahr_Auswahl!$L$9</c:f>
              <c:numCache>
                <c:formatCode>General</c:formatCode>
                <c:ptCount val="1"/>
                <c:pt idx="0">
                  <c:v>#N/A</c:v>
                </c:pt>
              </c:numCache>
            </c:numRef>
          </c:bubbleSize>
          <c:bubble3D val="0"/>
          <c:extLst>
            <c:ext xmlns:c16="http://schemas.microsoft.com/office/drawing/2014/chart" uri="{C3380CC4-5D6E-409C-BE32-E72D297353CC}">
              <c16:uniqueId val="{00000025-2AAF-41AF-BF67-BC6800A8414A}"/>
            </c:ext>
          </c:extLst>
        </c:ser>
        <c:ser>
          <c:idx val="44"/>
          <c:order val="38"/>
          <c:tx>
            <c:strRef>
              <c:f>Daten_Jahr_Auswahl!$H$10</c:f>
              <c:strCache>
                <c:ptCount val="1"/>
                <c:pt idx="0">
                  <c:v>EL</c:v>
                </c:pt>
              </c:strCache>
            </c:strRef>
          </c:tx>
          <c:spPr>
            <a:solidFill>
              <a:srgbClr val="FC8086"/>
            </a:solidFill>
            <a:ln w="25400">
              <a:noFill/>
            </a:ln>
          </c:spPr>
          <c:invertIfNegative val="0"/>
          <c:xVal>
            <c:numRef>
              <c:f>Daten_Jahr_Auswahl!$I$10</c:f>
              <c:numCache>
                <c:formatCode>General</c:formatCode>
                <c:ptCount val="1"/>
                <c:pt idx="0">
                  <c:v>6.05</c:v>
                </c:pt>
              </c:numCache>
            </c:numRef>
          </c:xVal>
          <c:yVal>
            <c:numRef>
              <c:f>Daten_Jahr_Auswahl!$J$10</c:f>
              <c:numCache>
                <c:formatCode>General</c:formatCode>
                <c:ptCount val="1"/>
                <c:pt idx="0">
                  <c:v>4800</c:v>
                </c:pt>
              </c:numCache>
            </c:numRef>
          </c:yVal>
          <c:bubbleSize>
            <c:numRef>
              <c:f>Daten_Jahr_Auswahl!$L$10</c:f>
              <c:numCache>
                <c:formatCode>General</c:formatCode>
                <c:ptCount val="1"/>
                <c:pt idx="0">
                  <c:v>#N/A</c:v>
                </c:pt>
              </c:numCache>
            </c:numRef>
          </c:bubbleSize>
          <c:bubble3D val="0"/>
          <c:extLst>
            <c:ext xmlns:c16="http://schemas.microsoft.com/office/drawing/2014/chart" uri="{C3380CC4-5D6E-409C-BE32-E72D297353CC}">
              <c16:uniqueId val="{00000026-2AAF-41AF-BF67-BC6800A8414A}"/>
            </c:ext>
          </c:extLst>
        </c:ser>
        <c:ser>
          <c:idx val="45"/>
          <c:order val="39"/>
          <c:tx>
            <c:strRef>
              <c:f>Daten_Jahr_Auswahl!$H$11</c:f>
              <c:strCache>
                <c:ptCount val="1"/>
                <c:pt idx="0">
                  <c:v>IE</c:v>
                </c:pt>
              </c:strCache>
            </c:strRef>
          </c:tx>
          <c:spPr>
            <a:solidFill>
              <a:srgbClr val="FC8086"/>
            </a:solidFill>
            <a:ln w="25400">
              <a:noFill/>
            </a:ln>
          </c:spPr>
          <c:invertIfNegative val="0"/>
          <c:xVal>
            <c:numRef>
              <c:f>Daten_Jahr_Auswahl!$I$11</c:f>
              <c:numCache>
                <c:formatCode>General</c:formatCode>
                <c:ptCount val="1"/>
                <c:pt idx="0">
                  <c:v>2.17</c:v>
                </c:pt>
              </c:numCache>
            </c:numRef>
          </c:xVal>
          <c:yVal>
            <c:numRef>
              <c:f>Daten_Jahr_Auswahl!$J$11</c:f>
              <c:numCache>
                <c:formatCode>General</c:formatCode>
                <c:ptCount val="1"/>
                <c:pt idx="0">
                  <c:v>15500</c:v>
                </c:pt>
              </c:numCache>
            </c:numRef>
          </c:yVal>
          <c:bubbleSize>
            <c:numRef>
              <c:f>Daten_Jahr_Auswahl!$L$11</c:f>
              <c:numCache>
                <c:formatCode>General</c:formatCode>
                <c:ptCount val="1"/>
                <c:pt idx="0">
                  <c:v>#N/A</c:v>
                </c:pt>
              </c:numCache>
            </c:numRef>
          </c:bubbleSize>
          <c:bubble3D val="0"/>
          <c:extLst>
            <c:ext xmlns:c16="http://schemas.microsoft.com/office/drawing/2014/chart" uri="{C3380CC4-5D6E-409C-BE32-E72D297353CC}">
              <c16:uniqueId val="{00000027-2AAF-41AF-BF67-BC6800A8414A}"/>
            </c:ext>
          </c:extLst>
        </c:ser>
        <c:ser>
          <c:idx val="46"/>
          <c:order val="40"/>
          <c:tx>
            <c:strRef>
              <c:f>Daten_Jahr_Auswahl!$H$12</c:f>
              <c:strCache>
                <c:ptCount val="1"/>
                <c:pt idx="0">
                  <c:v>IS</c:v>
                </c:pt>
              </c:strCache>
            </c:strRef>
          </c:tx>
          <c:spPr>
            <a:solidFill>
              <a:srgbClr val="FC8086"/>
            </a:solidFill>
            <a:ln w="25400">
              <a:noFill/>
            </a:ln>
          </c:spPr>
          <c:invertIfNegative val="0"/>
          <c:xVal>
            <c:numRef>
              <c:f>Daten_Jahr_Auswahl!$I$12</c:f>
              <c:numCache>
                <c:formatCode>General</c:formatCode>
                <c:ptCount val="1"/>
                <c:pt idx="0">
                  <c:v>0.8</c:v>
                </c:pt>
              </c:numCache>
            </c:numRef>
          </c:xVal>
          <c:yVal>
            <c:numRef>
              <c:f>Daten_Jahr_Auswahl!$J$12</c:f>
              <c:numCache>
                <c:formatCode>General</c:formatCode>
                <c:ptCount val="1"/>
                <c:pt idx="0">
                  <c:v>28000</c:v>
                </c:pt>
              </c:numCache>
            </c:numRef>
          </c:yVal>
          <c:bubbleSize>
            <c:numRef>
              <c:f>Daten_Jahr_Auswahl!$L$12</c:f>
              <c:numCache>
                <c:formatCode>General</c:formatCode>
                <c:ptCount val="1"/>
                <c:pt idx="0">
                  <c:v>#N/A</c:v>
                </c:pt>
              </c:numCache>
            </c:numRef>
          </c:bubbleSize>
          <c:bubble3D val="0"/>
          <c:extLst>
            <c:ext xmlns:c16="http://schemas.microsoft.com/office/drawing/2014/chart" uri="{C3380CC4-5D6E-409C-BE32-E72D297353CC}">
              <c16:uniqueId val="{00000028-2AAF-41AF-BF67-BC6800A8414A}"/>
            </c:ext>
          </c:extLst>
        </c:ser>
        <c:ser>
          <c:idx val="47"/>
          <c:order val="41"/>
          <c:tx>
            <c:strRef>
              <c:f>Daten_Jahr_Auswahl!$H$13</c:f>
              <c:strCache>
                <c:ptCount val="1"/>
                <c:pt idx="0">
                  <c:v>IT</c:v>
                </c:pt>
              </c:strCache>
            </c:strRef>
          </c:tx>
          <c:spPr>
            <a:solidFill>
              <a:srgbClr val="FC8086"/>
            </a:solidFill>
            <a:ln w="25400">
              <a:noFill/>
            </a:ln>
          </c:spPr>
          <c:invertIfNegative val="0"/>
          <c:xVal>
            <c:numRef>
              <c:f>Daten_Jahr_Auswahl!$I$13</c:f>
              <c:numCache>
                <c:formatCode>General</c:formatCode>
                <c:ptCount val="1"/>
                <c:pt idx="0">
                  <c:v>4.75</c:v>
                </c:pt>
              </c:numCache>
            </c:numRef>
          </c:xVal>
          <c:yVal>
            <c:numRef>
              <c:f>Daten_Jahr_Auswahl!$J$13</c:f>
              <c:numCache>
                <c:formatCode>General</c:formatCode>
                <c:ptCount val="1"/>
                <c:pt idx="0">
                  <c:v>8000</c:v>
                </c:pt>
              </c:numCache>
            </c:numRef>
          </c:yVal>
          <c:bubbleSize>
            <c:numRef>
              <c:f>Daten_Jahr_Auswahl!$L$13</c:f>
              <c:numCache>
                <c:formatCode>General</c:formatCode>
                <c:ptCount val="1"/>
                <c:pt idx="0">
                  <c:v>#N/A</c:v>
                </c:pt>
              </c:numCache>
            </c:numRef>
          </c:bubbleSize>
          <c:bubble3D val="0"/>
          <c:extLst>
            <c:ext xmlns:c16="http://schemas.microsoft.com/office/drawing/2014/chart" uri="{C3380CC4-5D6E-409C-BE32-E72D297353CC}">
              <c16:uniqueId val="{00000029-2AAF-41AF-BF67-BC6800A8414A}"/>
            </c:ext>
          </c:extLst>
        </c:ser>
        <c:ser>
          <c:idx val="48"/>
          <c:order val="42"/>
          <c:tx>
            <c:strRef>
              <c:f>Daten_Jahr_Auswahl!$H$14</c:f>
              <c:strCache>
                <c:ptCount val="1"/>
                <c:pt idx="0">
                  <c:v>HR</c:v>
                </c:pt>
              </c:strCache>
            </c:strRef>
          </c:tx>
          <c:spPr>
            <a:solidFill>
              <a:srgbClr val="FC8086"/>
            </a:solidFill>
            <a:ln w="25400">
              <a:noFill/>
            </a:ln>
          </c:spPr>
          <c:invertIfNegative val="0"/>
          <c:xVal>
            <c:numRef>
              <c:f>Daten_Jahr_Auswahl!$I$14</c:f>
              <c:numCache>
                <c:formatCode>General</c:formatCode>
                <c:ptCount val="1"/>
                <c:pt idx="0">
                  <c:v>5.45</c:v>
                </c:pt>
              </c:numCache>
            </c:numRef>
          </c:xVal>
          <c:yVal>
            <c:numRef>
              <c:f>Daten_Jahr_Auswahl!$J$14</c:f>
              <c:numCache>
                <c:formatCode>General</c:formatCode>
                <c:ptCount val="1"/>
                <c:pt idx="0">
                  <c:v>9500</c:v>
                </c:pt>
              </c:numCache>
            </c:numRef>
          </c:yVal>
          <c:bubbleSize>
            <c:numRef>
              <c:f>Daten_Jahr_Auswahl!$L$14</c:f>
              <c:numCache>
                <c:formatCode>General</c:formatCode>
                <c:ptCount val="1"/>
                <c:pt idx="0">
                  <c:v>#N/A</c:v>
                </c:pt>
              </c:numCache>
            </c:numRef>
          </c:bubbleSize>
          <c:bubble3D val="0"/>
          <c:extLst>
            <c:ext xmlns:c16="http://schemas.microsoft.com/office/drawing/2014/chart" uri="{C3380CC4-5D6E-409C-BE32-E72D297353CC}">
              <c16:uniqueId val="{0000002A-2AAF-41AF-BF67-BC6800A8414A}"/>
            </c:ext>
          </c:extLst>
        </c:ser>
        <c:ser>
          <c:idx val="49"/>
          <c:order val="43"/>
          <c:tx>
            <c:strRef>
              <c:f>Daten_Jahr_Auswahl!$H$15</c:f>
              <c:strCache>
                <c:ptCount val="1"/>
                <c:pt idx="0">
                  <c:v>LT</c:v>
                </c:pt>
              </c:strCache>
            </c:strRef>
          </c:tx>
          <c:spPr>
            <a:solidFill>
              <a:srgbClr val="FC8086"/>
            </a:solidFill>
            <a:ln w="25400">
              <a:noFill/>
            </a:ln>
          </c:spPr>
          <c:invertIfNegative val="0"/>
          <c:xVal>
            <c:numRef>
              <c:f>Daten_Jahr_Auswahl!$I$15</c:f>
              <c:numCache>
                <c:formatCode>General</c:formatCode>
                <c:ptCount val="1"/>
                <c:pt idx="0">
                  <c:v>6.35</c:v>
                </c:pt>
              </c:numCache>
            </c:numRef>
          </c:xVal>
          <c:yVal>
            <c:numRef>
              <c:f>Daten_Jahr_Auswahl!$J$15</c:f>
              <c:numCache>
                <c:formatCode>General</c:formatCode>
                <c:ptCount val="1"/>
                <c:pt idx="0">
                  <c:v>17000</c:v>
                </c:pt>
              </c:numCache>
            </c:numRef>
          </c:yVal>
          <c:bubbleSize>
            <c:numRef>
              <c:f>Daten_Jahr_Auswahl!$L$15</c:f>
              <c:numCache>
                <c:formatCode>General</c:formatCode>
                <c:ptCount val="1"/>
                <c:pt idx="0">
                  <c:v>#N/A</c:v>
                </c:pt>
              </c:numCache>
            </c:numRef>
          </c:bubbleSize>
          <c:bubble3D val="0"/>
          <c:extLst>
            <c:ext xmlns:c16="http://schemas.microsoft.com/office/drawing/2014/chart" uri="{C3380CC4-5D6E-409C-BE32-E72D297353CC}">
              <c16:uniqueId val="{0000002B-2AAF-41AF-BF67-BC6800A8414A}"/>
            </c:ext>
          </c:extLst>
        </c:ser>
        <c:ser>
          <c:idx val="50"/>
          <c:order val="44"/>
          <c:tx>
            <c:strRef>
              <c:f>Daten_Jahr_Auswahl!$H$16</c:f>
              <c:strCache>
                <c:ptCount val="1"/>
                <c:pt idx="0">
                  <c:v>LV</c:v>
                </c:pt>
              </c:strCache>
            </c:strRef>
          </c:tx>
          <c:spPr>
            <a:solidFill>
              <a:srgbClr val="FC8086"/>
            </a:solidFill>
            <a:ln w="25400">
              <a:noFill/>
            </a:ln>
          </c:spPr>
          <c:invertIfNegative val="0"/>
          <c:xVal>
            <c:numRef>
              <c:f>Daten_Jahr_Auswahl!$I$16</c:f>
              <c:numCache>
                <c:formatCode>General</c:formatCode>
                <c:ptCount val="1"/>
                <c:pt idx="0">
                  <c:v>6.55</c:v>
                </c:pt>
              </c:numCache>
            </c:numRef>
          </c:xVal>
          <c:yVal>
            <c:numRef>
              <c:f>Daten_Jahr_Auswahl!$J$16</c:f>
              <c:numCache>
                <c:formatCode>General</c:formatCode>
                <c:ptCount val="1"/>
                <c:pt idx="0">
                  <c:v>18500</c:v>
                </c:pt>
              </c:numCache>
            </c:numRef>
          </c:yVal>
          <c:bubbleSize>
            <c:numRef>
              <c:f>Daten_Jahr_Auswahl!$L$16</c:f>
              <c:numCache>
                <c:formatCode>General</c:formatCode>
                <c:ptCount val="1"/>
                <c:pt idx="0">
                  <c:v>#N/A</c:v>
                </c:pt>
              </c:numCache>
            </c:numRef>
          </c:bubbleSize>
          <c:bubble3D val="0"/>
          <c:extLst>
            <c:ext xmlns:c16="http://schemas.microsoft.com/office/drawing/2014/chart" uri="{C3380CC4-5D6E-409C-BE32-E72D297353CC}">
              <c16:uniqueId val="{0000002C-2AAF-41AF-BF67-BC6800A8414A}"/>
            </c:ext>
          </c:extLst>
        </c:ser>
        <c:ser>
          <c:idx val="51"/>
          <c:order val="45"/>
          <c:tx>
            <c:strRef>
              <c:f>Daten_Jahr_Auswahl!$H$17</c:f>
              <c:strCache>
                <c:ptCount val="1"/>
                <c:pt idx="0">
                  <c:v>LU</c:v>
                </c:pt>
              </c:strCache>
            </c:strRef>
          </c:tx>
          <c:spPr>
            <a:solidFill>
              <a:srgbClr val="FC8086"/>
            </a:solidFill>
            <a:ln w="25400">
              <a:noFill/>
            </a:ln>
          </c:spPr>
          <c:invertIfNegative val="0"/>
          <c:xVal>
            <c:numRef>
              <c:f>Daten_Jahr_Auswahl!$I$17</c:f>
              <c:numCache>
                <c:formatCode>General</c:formatCode>
                <c:ptCount val="1"/>
                <c:pt idx="0">
                  <c:v>4.0149999999999997</c:v>
                </c:pt>
              </c:numCache>
            </c:numRef>
          </c:xVal>
          <c:yVal>
            <c:numRef>
              <c:f>Daten_Jahr_Auswahl!$J$17</c:f>
              <c:numCache>
                <c:formatCode>General</c:formatCode>
                <c:ptCount val="1"/>
                <c:pt idx="0">
                  <c:v>12800</c:v>
                </c:pt>
              </c:numCache>
            </c:numRef>
          </c:yVal>
          <c:bubbleSize>
            <c:numRef>
              <c:f>Daten_Jahr_Auswahl!$L$17</c:f>
              <c:numCache>
                <c:formatCode>General</c:formatCode>
                <c:ptCount val="1"/>
                <c:pt idx="0">
                  <c:v>#N/A</c:v>
                </c:pt>
              </c:numCache>
            </c:numRef>
          </c:bubbleSize>
          <c:bubble3D val="0"/>
          <c:extLst>
            <c:ext xmlns:c16="http://schemas.microsoft.com/office/drawing/2014/chart" uri="{C3380CC4-5D6E-409C-BE32-E72D297353CC}">
              <c16:uniqueId val="{0000002D-2AAF-41AF-BF67-BC6800A8414A}"/>
            </c:ext>
          </c:extLst>
        </c:ser>
        <c:ser>
          <c:idx val="52"/>
          <c:order val="46"/>
          <c:tx>
            <c:strRef>
              <c:f>Daten_Jahr_Auswahl!$H$18</c:f>
              <c:strCache>
                <c:ptCount val="1"/>
                <c:pt idx="0">
                  <c:v>MT</c:v>
                </c:pt>
              </c:strCache>
            </c:strRef>
          </c:tx>
          <c:spPr>
            <a:solidFill>
              <a:srgbClr val="FC8086"/>
            </a:solidFill>
            <a:ln w="25400">
              <a:noFill/>
            </a:ln>
          </c:spPr>
          <c:invertIfNegative val="0"/>
          <c:xVal>
            <c:numRef>
              <c:f>Daten_Jahr_Auswahl!$I$18</c:f>
              <c:numCache>
                <c:formatCode>General</c:formatCode>
                <c:ptCount val="1"/>
                <c:pt idx="0">
                  <c:v>5.0750000000000002</c:v>
                </c:pt>
              </c:numCache>
            </c:numRef>
          </c:xVal>
          <c:yVal>
            <c:numRef>
              <c:f>Daten_Jahr_Auswahl!$J$18</c:f>
              <c:numCache>
                <c:formatCode>General</c:formatCode>
                <c:ptCount val="1"/>
                <c:pt idx="0">
                  <c:v>1600</c:v>
                </c:pt>
              </c:numCache>
            </c:numRef>
          </c:yVal>
          <c:bubbleSize>
            <c:numRef>
              <c:f>Daten_Jahr_Auswahl!$L$18</c:f>
              <c:numCache>
                <c:formatCode>General</c:formatCode>
                <c:ptCount val="1"/>
                <c:pt idx="0">
                  <c:v>#N/A</c:v>
                </c:pt>
              </c:numCache>
            </c:numRef>
          </c:bubbleSize>
          <c:bubble3D val="0"/>
          <c:extLst>
            <c:ext xmlns:c16="http://schemas.microsoft.com/office/drawing/2014/chart" uri="{C3380CC4-5D6E-409C-BE32-E72D297353CC}">
              <c16:uniqueId val="{0000002E-2AAF-41AF-BF67-BC6800A8414A}"/>
            </c:ext>
          </c:extLst>
        </c:ser>
        <c:ser>
          <c:idx val="53"/>
          <c:order val="47"/>
          <c:tx>
            <c:strRef>
              <c:f>Daten_Jahr_Auswahl!$H$19</c:f>
              <c:strCache>
                <c:ptCount val="1"/>
                <c:pt idx="0">
                  <c:v>MK</c:v>
                </c:pt>
              </c:strCache>
            </c:strRef>
          </c:tx>
          <c:spPr>
            <a:solidFill>
              <a:srgbClr val="FC8086"/>
            </a:solidFill>
            <a:ln w="25400">
              <a:noFill/>
            </a:ln>
          </c:spPr>
          <c:invertIfNegative val="0"/>
          <c:xVal>
            <c:numRef>
              <c:f>Daten_Jahr_Auswahl!$I$19</c:f>
              <c:numCache>
                <c:formatCode>General</c:formatCode>
                <c:ptCount val="1"/>
                <c:pt idx="0">
                  <c:v>6.02</c:v>
                </c:pt>
              </c:numCache>
            </c:numRef>
          </c:xVal>
          <c:yVal>
            <c:numRef>
              <c:f>Daten_Jahr_Auswahl!$J$19</c:f>
              <c:numCache>
                <c:formatCode>General</c:formatCode>
                <c:ptCount val="1"/>
                <c:pt idx="0">
                  <c:v>6150</c:v>
                </c:pt>
              </c:numCache>
            </c:numRef>
          </c:yVal>
          <c:bubbleSize>
            <c:numRef>
              <c:f>Daten_Jahr_Auswahl!$L$19</c:f>
              <c:numCache>
                <c:formatCode>General</c:formatCode>
                <c:ptCount val="1"/>
                <c:pt idx="0">
                  <c:v>#N/A</c:v>
                </c:pt>
              </c:numCache>
            </c:numRef>
          </c:bubbleSize>
          <c:bubble3D val="0"/>
          <c:extLst>
            <c:ext xmlns:c16="http://schemas.microsoft.com/office/drawing/2014/chart" uri="{C3380CC4-5D6E-409C-BE32-E72D297353CC}">
              <c16:uniqueId val="{0000002F-2AAF-41AF-BF67-BC6800A8414A}"/>
            </c:ext>
          </c:extLst>
        </c:ser>
        <c:ser>
          <c:idx val="54"/>
          <c:order val="48"/>
          <c:tx>
            <c:strRef>
              <c:f>Daten_Jahr_Auswahl!$H$20</c:f>
              <c:strCache>
                <c:ptCount val="1"/>
                <c:pt idx="0">
                  <c:v>ME</c:v>
                </c:pt>
              </c:strCache>
            </c:strRef>
          </c:tx>
          <c:spPr>
            <a:solidFill>
              <a:srgbClr val="FC8086"/>
            </a:solidFill>
            <a:ln w="25400">
              <a:noFill/>
            </a:ln>
          </c:spPr>
          <c:invertIfNegative val="0"/>
          <c:xVal>
            <c:numRef>
              <c:f>Daten_Jahr_Auswahl!$I$20</c:f>
              <c:numCache>
                <c:formatCode>General</c:formatCode>
                <c:ptCount val="1"/>
                <c:pt idx="0">
                  <c:v>5.68</c:v>
                </c:pt>
              </c:numCache>
            </c:numRef>
          </c:xVal>
          <c:yVal>
            <c:numRef>
              <c:f>Daten_Jahr_Auswahl!$J$20</c:f>
              <c:numCache>
                <c:formatCode>General</c:formatCode>
                <c:ptCount val="1"/>
                <c:pt idx="0">
                  <c:v>7000</c:v>
                </c:pt>
              </c:numCache>
            </c:numRef>
          </c:yVal>
          <c:bubbleSize>
            <c:numRef>
              <c:f>Daten_Jahr_Auswahl!$L$20</c:f>
              <c:numCache>
                <c:formatCode>General</c:formatCode>
                <c:ptCount val="1"/>
                <c:pt idx="0">
                  <c:v>#N/A</c:v>
                </c:pt>
              </c:numCache>
            </c:numRef>
          </c:bubbleSize>
          <c:bubble3D val="0"/>
          <c:extLst>
            <c:ext xmlns:c16="http://schemas.microsoft.com/office/drawing/2014/chart" uri="{C3380CC4-5D6E-409C-BE32-E72D297353CC}">
              <c16:uniqueId val="{00000030-2AAF-41AF-BF67-BC6800A8414A}"/>
            </c:ext>
          </c:extLst>
        </c:ser>
        <c:ser>
          <c:idx val="55"/>
          <c:order val="49"/>
          <c:tx>
            <c:strRef>
              <c:f>Daten_Jahr_Auswahl!$H$21</c:f>
              <c:strCache>
                <c:ptCount val="1"/>
                <c:pt idx="0">
                  <c:v>NL</c:v>
                </c:pt>
              </c:strCache>
            </c:strRef>
          </c:tx>
          <c:spPr>
            <a:solidFill>
              <a:srgbClr val="FC8086"/>
            </a:solidFill>
            <a:ln w="25400">
              <a:noFill/>
            </a:ln>
          </c:spPr>
          <c:invertIfNegative val="0"/>
          <c:xVal>
            <c:numRef>
              <c:f>Daten_Jahr_Auswahl!$I$21</c:f>
              <c:numCache>
                <c:formatCode>General</c:formatCode>
                <c:ptCount val="1"/>
                <c:pt idx="0">
                  <c:v>3.9499999999999997</c:v>
                </c:pt>
              </c:numCache>
            </c:numRef>
          </c:xVal>
          <c:yVal>
            <c:numRef>
              <c:f>Daten_Jahr_Auswahl!$J$21</c:f>
              <c:numCache>
                <c:formatCode>General</c:formatCode>
                <c:ptCount val="1"/>
                <c:pt idx="0">
                  <c:v>15000</c:v>
                </c:pt>
              </c:numCache>
            </c:numRef>
          </c:yVal>
          <c:bubbleSize>
            <c:numRef>
              <c:f>Daten_Jahr_Auswahl!$L$21</c:f>
              <c:numCache>
                <c:formatCode>General</c:formatCode>
                <c:ptCount val="1"/>
                <c:pt idx="0">
                  <c:v>#N/A</c:v>
                </c:pt>
              </c:numCache>
            </c:numRef>
          </c:bubbleSize>
          <c:bubble3D val="0"/>
          <c:extLst>
            <c:ext xmlns:c16="http://schemas.microsoft.com/office/drawing/2014/chart" uri="{C3380CC4-5D6E-409C-BE32-E72D297353CC}">
              <c16:uniqueId val="{00000031-2AAF-41AF-BF67-BC6800A8414A}"/>
            </c:ext>
          </c:extLst>
        </c:ser>
        <c:ser>
          <c:idx val="56"/>
          <c:order val="50"/>
          <c:tx>
            <c:strRef>
              <c:f>Daten_Jahr_Auswahl!$H$22</c:f>
              <c:strCache>
                <c:ptCount val="1"/>
                <c:pt idx="0">
                  <c:v>NO</c:v>
                </c:pt>
              </c:strCache>
            </c:strRef>
          </c:tx>
          <c:spPr>
            <a:solidFill>
              <a:srgbClr val="FC8086"/>
            </a:solidFill>
            <a:ln w="25400">
              <a:noFill/>
            </a:ln>
          </c:spPr>
          <c:invertIfNegative val="0"/>
          <c:xVal>
            <c:numRef>
              <c:f>Daten_Jahr_Auswahl!$I$22</c:f>
              <c:numCache>
                <c:formatCode>General</c:formatCode>
                <c:ptCount val="1"/>
                <c:pt idx="0">
                  <c:v>4.3499999999999996</c:v>
                </c:pt>
              </c:numCache>
            </c:numRef>
          </c:xVal>
          <c:yVal>
            <c:numRef>
              <c:f>Daten_Jahr_Auswahl!$J$22</c:f>
              <c:numCache>
                <c:formatCode>General</c:formatCode>
                <c:ptCount val="1"/>
                <c:pt idx="0">
                  <c:v>24000</c:v>
                </c:pt>
              </c:numCache>
            </c:numRef>
          </c:yVal>
          <c:bubbleSize>
            <c:numRef>
              <c:f>Daten_Jahr_Auswahl!$L$22</c:f>
              <c:numCache>
                <c:formatCode>General</c:formatCode>
                <c:ptCount val="1"/>
                <c:pt idx="0">
                  <c:v>#N/A</c:v>
                </c:pt>
              </c:numCache>
            </c:numRef>
          </c:bubbleSize>
          <c:bubble3D val="0"/>
          <c:extLst>
            <c:ext xmlns:c16="http://schemas.microsoft.com/office/drawing/2014/chart" uri="{C3380CC4-5D6E-409C-BE32-E72D297353CC}">
              <c16:uniqueId val="{00000032-2AAF-41AF-BF67-BC6800A8414A}"/>
            </c:ext>
          </c:extLst>
        </c:ser>
        <c:ser>
          <c:idx val="58"/>
          <c:order val="51"/>
          <c:tx>
            <c:strRef>
              <c:f>Daten_Jahr_Auswahl!$H$24</c:f>
              <c:strCache>
                <c:ptCount val="1"/>
                <c:pt idx="0">
                  <c:v>PL</c:v>
                </c:pt>
              </c:strCache>
            </c:strRef>
          </c:tx>
          <c:spPr>
            <a:solidFill>
              <a:srgbClr val="FC8086"/>
            </a:solidFill>
            <a:ln w="25400">
              <a:noFill/>
            </a:ln>
          </c:spPr>
          <c:invertIfNegative val="0"/>
          <c:xVal>
            <c:numRef>
              <c:f>Daten_Jahr_Auswahl!$I$24</c:f>
              <c:numCache>
                <c:formatCode>General</c:formatCode>
                <c:ptCount val="1"/>
                <c:pt idx="0">
                  <c:v>5.6499999999999995</c:v>
                </c:pt>
              </c:numCache>
            </c:numRef>
          </c:xVal>
          <c:yVal>
            <c:numRef>
              <c:f>Daten_Jahr_Auswahl!$J$24</c:f>
              <c:numCache>
                <c:formatCode>General</c:formatCode>
                <c:ptCount val="1"/>
                <c:pt idx="0">
                  <c:v>14700</c:v>
                </c:pt>
              </c:numCache>
            </c:numRef>
          </c:yVal>
          <c:bubbleSize>
            <c:numRef>
              <c:f>Daten_Jahr_Auswahl!$L$24</c:f>
              <c:numCache>
                <c:formatCode>General</c:formatCode>
                <c:ptCount val="1"/>
                <c:pt idx="0">
                  <c:v>#N/A</c:v>
                </c:pt>
              </c:numCache>
            </c:numRef>
          </c:bubbleSize>
          <c:bubble3D val="0"/>
          <c:extLst>
            <c:ext xmlns:c16="http://schemas.microsoft.com/office/drawing/2014/chart" uri="{C3380CC4-5D6E-409C-BE32-E72D297353CC}">
              <c16:uniqueId val="{00000033-2AAF-41AF-BF67-BC6800A8414A}"/>
            </c:ext>
          </c:extLst>
        </c:ser>
        <c:ser>
          <c:idx val="59"/>
          <c:order val="52"/>
          <c:tx>
            <c:strRef>
              <c:f>Daten_Jahr_Auswahl!$H$25</c:f>
              <c:strCache>
                <c:ptCount val="1"/>
                <c:pt idx="0">
                  <c:v>PT</c:v>
                </c:pt>
              </c:strCache>
            </c:strRef>
          </c:tx>
          <c:spPr>
            <a:solidFill>
              <a:srgbClr val="FC8086"/>
            </a:solidFill>
            <a:ln w="25400">
              <a:noFill/>
            </a:ln>
          </c:spPr>
          <c:invertIfNegative val="0"/>
          <c:xVal>
            <c:numRef>
              <c:f>Daten_Jahr_Auswahl!$I$25</c:f>
              <c:numCache>
                <c:formatCode>General</c:formatCode>
                <c:ptCount val="1"/>
                <c:pt idx="0">
                  <c:v>2.15</c:v>
                </c:pt>
              </c:numCache>
            </c:numRef>
          </c:xVal>
          <c:yVal>
            <c:numRef>
              <c:f>Daten_Jahr_Auswahl!$J$25</c:f>
              <c:numCache>
                <c:formatCode>General</c:formatCode>
                <c:ptCount val="1"/>
                <c:pt idx="0">
                  <c:v>4400</c:v>
                </c:pt>
              </c:numCache>
            </c:numRef>
          </c:yVal>
          <c:bubbleSize>
            <c:numRef>
              <c:f>Daten_Jahr_Auswahl!$L$25</c:f>
              <c:numCache>
                <c:formatCode>General</c:formatCode>
                <c:ptCount val="1"/>
                <c:pt idx="0">
                  <c:v>#N/A</c:v>
                </c:pt>
              </c:numCache>
            </c:numRef>
          </c:bubbleSize>
          <c:bubble3D val="0"/>
          <c:extLst>
            <c:ext xmlns:c16="http://schemas.microsoft.com/office/drawing/2014/chart" uri="{C3380CC4-5D6E-409C-BE32-E72D297353CC}">
              <c16:uniqueId val="{00000034-2AAF-41AF-BF67-BC6800A8414A}"/>
            </c:ext>
          </c:extLst>
        </c:ser>
        <c:ser>
          <c:idx val="60"/>
          <c:order val="53"/>
          <c:tx>
            <c:strRef>
              <c:f>Daten_Jahr_Auswahl!$H$26</c:f>
              <c:strCache>
                <c:ptCount val="1"/>
                <c:pt idx="0">
                  <c:v>RO</c:v>
                </c:pt>
              </c:strCache>
            </c:strRef>
          </c:tx>
          <c:spPr>
            <a:solidFill>
              <a:srgbClr val="FC8086"/>
            </a:solidFill>
            <a:ln w="25400">
              <a:noFill/>
            </a:ln>
          </c:spPr>
          <c:invertIfNegative val="0"/>
          <c:xVal>
            <c:numRef>
              <c:f>Daten_Jahr_Auswahl!$I$26</c:f>
              <c:numCache>
                <c:formatCode>General</c:formatCode>
                <c:ptCount val="1"/>
                <c:pt idx="0">
                  <c:v>6.5</c:v>
                </c:pt>
              </c:numCache>
            </c:numRef>
          </c:xVal>
          <c:yVal>
            <c:numRef>
              <c:f>Daten_Jahr_Auswahl!$J$26</c:f>
              <c:numCache>
                <c:formatCode>General</c:formatCode>
                <c:ptCount val="1"/>
                <c:pt idx="0">
                  <c:v>9750</c:v>
                </c:pt>
              </c:numCache>
            </c:numRef>
          </c:yVal>
          <c:bubbleSize>
            <c:numRef>
              <c:f>Daten_Jahr_Auswahl!$L$26</c:f>
              <c:numCache>
                <c:formatCode>General</c:formatCode>
                <c:ptCount val="1"/>
                <c:pt idx="0">
                  <c:v>#N/A</c:v>
                </c:pt>
              </c:numCache>
            </c:numRef>
          </c:bubbleSize>
          <c:bubble3D val="0"/>
          <c:extLst>
            <c:ext xmlns:c16="http://schemas.microsoft.com/office/drawing/2014/chart" uri="{C3380CC4-5D6E-409C-BE32-E72D297353CC}">
              <c16:uniqueId val="{00000035-2AAF-41AF-BF67-BC6800A8414A}"/>
            </c:ext>
          </c:extLst>
        </c:ser>
        <c:ser>
          <c:idx val="61"/>
          <c:order val="54"/>
          <c:tx>
            <c:strRef>
              <c:f>Daten_Jahr_Auswahl!$H$27</c:f>
              <c:strCache>
                <c:ptCount val="1"/>
                <c:pt idx="0">
                  <c:v>SE</c:v>
                </c:pt>
              </c:strCache>
            </c:strRef>
          </c:tx>
          <c:spPr>
            <a:solidFill>
              <a:srgbClr val="FC8086"/>
            </a:solidFill>
            <a:ln w="25400">
              <a:noFill/>
            </a:ln>
          </c:spPr>
          <c:invertIfNegative val="0"/>
          <c:xVal>
            <c:numRef>
              <c:f>Daten_Jahr_Auswahl!$I$27</c:f>
              <c:numCache>
                <c:formatCode>General</c:formatCode>
                <c:ptCount val="1"/>
                <c:pt idx="0">
                  <c:v>5.2</c:v>
                </c:pt>
              </c:numCache>
            </c:numRef>
          </c:xVal>
          <c:yVal>
            <c:numRef>
              <c:f>Daten_Jahr_Auswahl!$J$27</c:f>
              <c:numCache>
                <c:formatCode>General</c:formatCode>
                <c:ptCount val="1"/>
                <c:pt idx="0">
                  <c:v>22000</c:v>
                </c:pt>
              </c:numCache>
            </c:numRef>
          </c:yVal>
          <c:bubbleSize>
            <c:numRef>
              <c:f>Daten_Jahr_Auswahl!$L$27</c:f>
              <c:numCache>
                <c:formatCode>General</c:formatCode>
                <c:ptCount val="1"/>
                <c:pt idx="0">
                  <c:v>#N/A</c:v>
                </c:pt>
              </c:numCache>
            </c:numRef>
          </c:bubbleSize>
          <c:bubble3D val="0"/>
          <c:extLst>
            <c:ext xmlns:c16="http://schemas.microsoft.com/office/drawing/2014/chart" uri="{C3380CC4-5D6E-409C-BE32-E72D297353CC}">
              <c16:uniqueId val="{00000036-2AAF-41AF-BF67-BC6800A8414A}"/>
            </c:ext>
          </c:extLst>
        </c:ser>
        <c:ser>
          <c:idx val="62"/>
          <c:order val="55"/>
          <c:tx>
            <c:strRef>
              <c:f>Daten_Jahr_Auswahl!$H$28</c:f>
              <c:strCache>
                <c:ptCount val="1"/>
                <c:pt idx="0">
                  <c:v>CH</c:v>
                </c:pt>
              </c:strCache>
            </c:strRef>
          </c:tx>
          <c:spPr>
            <a:solidFill>
              <a:srgbClr val="FC8086"/>
            </a:solidFill>
            <a:ln w="25400">
              <a:noFill/>
            </a:ln>
          </c:spPr>
          <c:invertIfNegative val="0"/>
          <c:xVal>
            <c:numRef>
              <c:f>Daten_Jahr_Auswahl!$I$28</c:f>
              <c:numCache>
                <c:formatCode>General</c:formatCode>
                <c:ptCount val="1"/>
                <c:pt idx="0">
                  <c:v>4.25</c:v>
                </c:pt>
              </c:numCache>
            </c:numRef>
          </c:xVal>
          <c:yVal>
            <c:numRef>
              <c:f>Daten_Jahr_Auswahl!$J$28</c:f>
              <c:numCache>
                <c:formatCode>General</c:formatCode>
                <c:ptCount val="1"/>
                <c:pt idx="0">
                  <c:v>10000</c:v>
                </c:pt>
              </c:numCache>
            </c:numRef>
          </c:yVal>
          <c:bubbleSize>
            <c:numRef>
              <c:f>Daten_Jahr_Auswahl!$L$28</c:f>
              <c:numCache>
                <c:formatCode>General</c:formatCode>
                <c:ptCount val="1"/>
                <c:pt idx="0">
                  <c:v>#N/A</c:v>
                </c:pt>
              </c:numCache>
            </c:numRef>
          </c:bubbleSize>
          <c:bubble3D val="0"/>
          <c:extLst>
            <c:ext xmlns:c16="http://schemas.microsoft.com/office/drawing/2014/chart" uri="{C3380CC4-5D6E-409C-BE32-E72D297353CC}">
              <c16:uniqueId val="{00000037-2AAF-41AF-BF67-BC6800A8414A}"/>
            </c:ext>
          </c:extLst>
        </c:ser>
        <c:ser>
          <c:idx val="63"/>
          <c:order val="56"/>
          <c:tx>
            <c:strRef>
              <c:f>Daten_Jahr_Auswahl!$H$29</c:f>
              <c:strCache>
                <c:ptCount val="1"/>
                <c:pt idx="0">
                  <c:v>RS</c:v>
                </c:pt>
              </c:strCache>
            </c:strRef>
          </c:tx>
          <c:spPr>
            <a:solidFill>
              <a:srgbClr val="FC8086"/>
            </a:solidFill>
            <a:ln w="25400">
              <a:noFill/>
            </a:ln>
          </c:spPr>
          <c:invertIfNegative val="0"/>
          <c:xVal>
            <c:numRef>
              <c:f>Daten_Jahr_Auswahl!$I$29</c:f>
              <c:numCache>
                <c:formatCode>General</c:formatCode>
                <c:ptCount val="1"/>
                <c:pt idx="0">
                  <c:v>5.8999999999999995</c:v>
                </c:pt>
              </c:numCache>
            </c:numRef>
          </c:xVal>
          <c:yVal>
            <c:numRef>
              <c:f>Daten_Jahr_Auswahl!$J$29</c:f>
              <c:numCache>
                <c:formatCode>General</c:formatCode>
                <c:ptCount val="1"/>
                <c:pt idx="0">
                  <c:v>8250</c:v>
                </c:pt>
              </c:numCache>
            </c:numRef>
          </c:yVal>
          <c:bubbleSize>
            <c:numRef>
              <c:f>Daten_Jahr_Auswahl!$L$29</c:f>
              <c:numCache>
                <c:formatCode>General</c:formatCode>
                <c:ptCount val="1"/>
                <c:pt idx="0">
                  <c:v>#N/A</c:v>
                </c:pt>
              </c:numCache>
            </c:numRef>
          </c:bubbleSize>
          <c:bubble3D val="0"/>
          <c:extLst>
            <c:ext xmlns:c16="http://schemas.microsoft.com/office/drawing/2014/chart" uri="{C3380CC4-5D6E-409C-BE32-E72D297353CC}">
              <c16:uniqueId val="{00000038-2AAF-41AF-BF67-BC6800A8414A}"/>
            </c:ext>
          </c:extLst>
        </c:ser>
        <c:ser>
          <c:idx val="64"/>
          <c:order val="57"/>
          <c:tx>
            <c:strRef>
              <c:f>Daten_Jahr_Auswahl!$H$30</c:f>
              <c:strCache>
                <c:ptCount val="1"/>
                <c:pt idx="0">
                  <c:v>SK</c:v>
                </c:pt>
              </c:strCache>
            </c:strRef>
          </c:tx>
          <c:spPr>
            <a:solidFill>
              <a:srgbClr val="FC8086"/>
            </a:solidFill>
            <a:ln w="25400">
              <a:noFill/>
            </a:ln>
          </c:spPr>
          <c:invertIfNegative val="0"/>
          <c:xVal>
            <c:numRef>
              <c:f>Daten_Jahr_Auswahl!$I$30</c:f>
              <c:numCache>
                <c:formatCode>General</c:formatCode>
                <c:ptCount val="1"/>
                <c:pt idx="0">
                  <c:v>5.7</c:v>
                </c:pt>
              </c:numCache>
            </c:numRef>
          </c:xVal>
          <c:yVal>
            <c:numRef>
              <c:f>Daten_Jahr_Auswahl!$J$30</c:f>
              <c:numCache>
                <c:formatCode>General</c:formatCode>
                <c:ptCount val="1"/>
                <c:pt idx="0">
                  <c:v>12000</c:v>
                </c:pt>
              </c:numCache>
            </c:numRef>
          </c:yVal>
          <c:bubbleSize>
            <c:numRef>
              <c:f>Daten_Jahr_Auswahl!$L$30</c:f>
              <c:numCache>
                <c:formatCode>General</c:formatCode>
                <c:ptCount val="1"/>
                <c:pt idx="0">
                  <c:v>#N/A</c:v>
                </c:pt>
              </c:numCache>
            </c:numRef>
          </c:bubbleSize>
          <c:bubble3D val="0"/>
          <c:extLst>
            <c:ext xmlns:c16="http://schemas.microsoft.com/office/drawing/2014/chart" uri="{C3380CC4-5D6E-409C-BE32-E72D297353CC}">
              <c16:uniqueId val="{00000039-2AAF-41AF-BF67-BC6800A8414A}"/>
            </c:ext>
          </c:extLst>
        </c:ser>
        <c:ser>
          <c:idx val="65"/>
          <c:order val="58"/>
          <c:tx>
            <c:strRef>
              <c:f>Daten_Jahr_Auswahl!$H$31</c:f>
              <c:strCache>
                <c:ptCount val="1"/>
                <c:pt idx="0">
                  <c:v>SL</c:v>
                </c:pt>
              </c:strCache>
            </c:strRef>
          </c:tx>
          <c:spPr>
            <a:solidFill>
              <a:srgbClr val="FC8086"/>
            </a:solidFill>
            <a:ln w="25400">
              <a:noFill/>
            </a:ln>
          </c:spPr>
          <c:invertIfNegative val="0"/>
          <c:xVal>
            <c:numRef>
              <c:f>Daten_Jahr_Auswahl!$I$31</c:f>
              <c:numCache>
                <c:formatCode>General</c:formatCode>
                <c:ptCount val="1"/>
                <c:pt idx="0">
                  <c:v>5.0999999999999996</c:v>
                </c:pt>
              </c:numCache>
            </c:numRef>
          </c:xVal>
          <c:yVal>
            <c:numRef>
              <c:f>Daten_Jahr_Auswahl!$J$31</c:f>
              <c:numCache>
                <c:formatCode>General</c:formatCode>
                <c:ptCount val="1"/>
                <c:pt idx="0">
                  <c:v>9700</c:v>
                </c:pt>
              </c:numCache>
            </c:numRef>
          </c:yVal>
          <c:bubbleSize>
            <c:numRef>
              <c:f>Daten_Jahr_Auswahl!$L$31</c:f>
              <c:numCache>
                <c:formatCode>General</c:formatCode>
                <c:ptCount val="1"/>
                <c:pt idx="0">
                  <c:v>#N/A</c:v>
                </c:pt>
              </c:numCache>
            </c:numRef>
          </c:bubbleSize>
          <c:bubble3D val="0"/>
          <c:extLst>
            <c:ext xmlns:c16="http://schemas.microsoft.com/office/drawing/2014/chart" uri="{C3380CC4-5D6E-409C-BE32-E72D297353CC}">
              <c16:uniqueId val="{0000003A-2AAF-41AF-BF67-BC6800A8414A}"/>
            </c:ext>
          </c:extLst>
        </c:ser>
        <c:ser>
          <c:idx val="66"/>
          <c:order val="59"/>
          <c:tx>
            <c:strRef>
              <c:f>Daten_Jahr_Auswahl!$H$32</c:f>
              <c:strCache>
                <c:ptCount val="1"/>
                <c:pt idx="0">
                  <c:v>ES</c:v>
                </c:pt>
              </c:strCache>
            </c:strRef>
          </c:tx>
          <c:spPr>
            <a:solidFill>
              <a:srgbClr val="FC8086"/>
            </a:solidFill>
            <a:ln w="25400">
              <a:noFill/>
            </a:ln>
          </c:spPr>
          <c:invertIfNegative val="0"/>
          <c:xVal>
            <c:numRef>
              <c:f>Daten_Jahr_Auswahl!$I$32</c:f>
              <c:numCache>
                <c:formatCode>General</c:formatCode>
                <c:ptCount val="1"/>
                <c:pt idx="0">
                  <c:v>2.8</c:v>
                </c:pt>
              </c:numCache>
            </c:numRef>
          </c:xVal>
          <c:yVal>
            <c:numRef>
              <c:f>Daten_Jahr_Auswahl!$J$32</c:f>
              <c:numCache>
                <c:formatCode>General</c:formatCode>
                <c:ptCount val="1"/>
                <c:pt idx="0">
                  <c:v>5500</c:v>
                </c:pt>
              </c:numCache>
            </c:numRef>
          </c:yVal>
          <c:bubbleSize>
            <c:numRef>
              <c:f>Daten_Jahr_Auswahl!$L$32</c:f>
              <c:numCache>
                <c:formatCode>General</c:formatCode>
                <c:ptCount val="1"/>
                <c:pt idx="0">
                  <c:v>#N/A</c:v>
                </c:pt>
              </c:numCache>
            </c:numRef>
          </c:bubbleSize>
          <c:bubble3D val="0"/>
          <c:extLst>
            <c:ext xmlns:c16="http://schemas.microsoft.com/office/drawing/2014/chart" uri="{C3380CC4-5D6E-409C-BE32-E72D297353CC}">
              <c16:uniqueId val="{0000003B-2AAF-41AF-BF67-BC6800A8414A}"/>
            </c:ext>
          </c:extLst>
        </c:ser>
        <c:ser>
          <c:idx val="67"/>
          <c:order val="60"/>
          <c:tx>
            <c:strRef>
              <c:f>Daten_Jahr_Auswahl!$H$33</c:f>
              <c:strCache>
                <c:ptCount val="1"/>
                <c:pt idx="0">
                  <c:v>CZ</c:v>
                </c:pt>
              </c:strCache>
            </c:strRef>
          </c:tx>
          <c:spPr>
            <a:solidFill>
              <a:srgbClr val="FC8086"/>
            </a:solidFill>
            <a:ln w="25400">
              <a:noFill/>
            </a:ln>
          </c:spPr>
          <c:invertIfNegative val="0"/>
          <c:xVal>
            <c:numRef>
              <c:f>Daten_Jahr_Auswahl!$I$33</c:f>
              <c:numCache>
                <c:formatCode>General</c:formatCode>
                <c:ptCount val="1"/>
                <c:pt idx="0">
                  <c:v>5.15</c:v>
                </c:pt>
              </c:numCache>
            </c:numRef>
          </c:xVal>
          <c:yVal>
            <c:numRef>
              <c:f>Daten_Jahr_Auswahl!$J$33</c:f>
              <c:numCache>
                <c:formatCode>General</c:formatCode>
                <c:ptCount val="1"/>
                <c:pt idx="0">
                  <c:v>13000</c:v>
                </c:pt>
              </c:numCache>
            </c:numRef>
          </c:yVal>
          <c:bubbleSize>
            <c:numRef>
              <c:f>Daten_Jahr_Auswahl!$L$33</c:f>
              <c:numCache>
                <c:formatCode>General</c:formatCode>
                <c:ptCount val="1"/>
                <c:pt idx="0">
                  <c:v>#N/A</c:v>
                </c:pt>
              </c:numCache>
            </c:numRef>
          </c:bubbleSize>
          <c:bubble3D val="0"/>
          <c:extLst>
            <c:ext xmlns:c16="http://schemas.microsoft.com/office/drawing/2014/chart" uri="{C3380CC4-5D6E-409C-BE32-E72D297353CC}">
              <c16:uniqueId val="{0000003C-2AAF-41AF-BF67-BC6800A8414A}"/>
            </c:ext>
          </c:extLst>
        </c:ser>
        <c:ser>
          <c:idx val="68"/>
          <c:order val="61"/>
          <c:tx>
            <c:strRef>
              <c:f>Daten_Jahr_Auswahl!$H$34</c:f>
              <c:strCache>
                <c:ptCount val="1"/>
                <c:pt idx="0">
                  <c:v>TR</c:v>
                </c:pt>
              </c:strCache>
            </c:strRef>
          </c:tx>
          <c:spPr>
            <a:solidFill>
              <a:srgbClr val="FC8086"/>
            </a:solidFill>
            <a:ln w="25400">
              <a:noFill/>
            </a:ln>
          </c:spPr>
          <c:invertIfNegative val="0"/>
          <c:xVal>
            <c:numRef>
              <c:f>Daten_Jahr_Auswahl!$I$34</c:f>
              <c:numCache>
                <c:formatCode>General</c:formatCode>
                <c:ptCount val="1"/>
                <c:pt idx="0">
                  <c:v>7.8</c:v>
                </c:pt>
              </c:numCache>
            </c:numRef>
          </c:xVal>
          <c:yVal>
            <c:numRef>
              <c:f>Daten_Jahr_Auswahl!$J$34</c:f>
              <c:numCache>
                <c:formatCode>General</c:formatCode>
                <c:ptCount val="1"/>
                <c:pt idx="0">
                  <c:v>4500</c:v>
                </c:pt>
              </c:numCache>
            </c:numRef>
          </c:yVal>
          <c:bubbleSize>
            <c:numRef>
              <c:f>Daten_Jahr_Auswahl!$L$34</c:f>
              <c:numCache>
                <c:formatCode>General</c:formatCode>
                <c:ptCount val="1"/>
                <c:pt idx="0">
                  <c:v>#N/A</c:v>
                </c:pt>
              </c:numCache>
            </c:numRef>
          </c:bubbleSize>
          <c:bubble3D val="0"/>
          <c:extLst>
            <c:ext xmlns:c16="http://schemas.microsoft.com/office/drawing/2014/chart" uri="{C3380CC4-5D6E-409C-BE32-E72D297353CC}">
              <c16:uniqueId val="{0000003D-2AAF-41AF-BF67-BC6800A8414A}"/>
            </c:ext>
          </c:extLst>
        </c:ser>
        <c:ser>
          <c:idx val="69"/>
          <c:order val="62"/>
          <c:tx>
            <c:strRef>
              <c:f>Daten_Jahr_Auswahl!$H$35</c:f>
              <c:strCache>
                <c:ptCount val="1"/>
                <c:pt idx="0">
                  <c:v>HU</c:v>
                </c:pt>
              </c:strCache>
            </c:strRef>
          </c:tx>
          <c:spPr>
            <a:solidFill>
              <a:srgbClr val="FC8086"/>
            </a:solidFill>
            <a:ln w="25400">
              <a:noFill/>
            </a:ln>
          </c:spPr>
          <c:invertIfNegative val="0"/>
          <c:xVal>
            <c:numRef>
              <c:f>Daten_Jahr_Auswahl!$I$35</c:f>
              <c:numCache>
                <c:formatCode>General</c:formatCode>
                <c:ptCount val="1"/>
                <c:pt idx="0">
                  <c:v>5.75</c:v>
                </c:pt>
              </c:numCache>
            </c:numRef>
          </c:xVal>
          <c:yVal>
            <c:numRef>
              <c:f>Daten_Jahr_Auswahl!$J$35</c:f>
              <c:numCache>
                <c:formatCode>General</c:formatCode>
                <c:ptCount val="1"/>
                <c:pt idx="0">
                  <c:v>10600</c:v>
                </c:pt>
              </c:numCache>
            </c:numRef>
          </c:yVal>
          <c:bubbleSize>
            <c:numRef>
              <c:f>Daten_Jahr_Auswahl!$L$35</c:f>
              <c:numCache>
                <c:formatCode>General</c:formatCode>
                <c:ptCount val="1"/>
                <c:pt idx="0">
                  <c:v>#N/A</c:v>
                </c:pt>
              </c:numCache>
            </c:numRef>
          </c:bubbleSize>
          <c:bubble3D val="0"/>
          <c:extLst>
            <c:ext xmlns:c16="http://schemas.microsoft.com/office/drawing/2014/chart" uri="{C3380CC4-5D6E-409C-BE32-E72D297353CC}">
              <c16:uniqueId val="{0000003E-2AAF-41AF-BF67-BC6800A8414A}"/>
            </c:ext>
          </c:extLst>
        </c:ser>
        <c:ser>
          <c:idx val="70"/>
          <c:order val="63"/>
          <c:tx>
            <c:strRef>
              <c:f>Daten_Jahr_Auswahl!$H$36</c:f>
              <c:strCache>
                <c:ptCount val="1"/>
                <c:pt idx="0">
                  <c:v>UK</c:v>
                </c:pt>
              </c:strCache>
            </c:strRef>
          </c:tx>
          <c:spPr>
            <a:solidFill>
              <a:srgbClr val="FC8086"/>
            </a:solidFill>
            <a:ln w="25400">
              <a:noFill/>
            </a:ln>
          </c:spPr>
          <c:invertIfNegative val="0"/>
          <c:xVal>
            <c:numRef>
              <c:f>Daten_Jahr_Auswahl!$I$36</c:f>
              <c:numCache>
                <c:formatCode>General</c:formatCode>
                <c:ptCount val="1"/>
                <c:pt idx="0">
                  <c:v>3</c:v>
                </c:pt>
              </c:numCache>
            </c:numRef>
          </c:xVal>
          <c:yVal>
            <c:numRef>
              <c:f>Daten_Jahr_Auswahl!$J$36</c:f>
              <c:numCache>
                <c:formatCode>General</c:formatCode>
                <c:ptCount val="1"/>
                <c:pt idx="0">
                  <c:v>15000</c:v>
                </c:pt>
              </c:numCache>
            </c:numRef>
          </c:yVal>
          <c:bubbleSize>
            <c:numRef>
              <c:f>Daten_Jahr_Auswahl!$L$36</c:f>
              <c:numCache>
                <c:formatCode>General</c:formatCode>
                <c:ptCount val="1"/>
                <c:pt idx="0">
                  <c:v>#N/A</c:v>
                </c:pt>
              </c:numCache>
            </c:numRef>
          </c:bubbleSize>
          <c:bubble3D val="0"/>
          <c:extLst>
            <c:ext xmlns:c16="http://schemas.microsoft.com/office/drawing/2014/chart" uri="{C3380CC4-5D6E-409C-BE32-E72D297353CC}">
              <c16:uniqueId val="{0000003F-2AAF-41AF-BF67-BC6800A8414A}"/>
            </c:ext>
          </c:extLst>
        </c:ser>
        <c:ser>
          <c:idx val="34"/>
          <c:order val="64"/>
          <c:tx>
            <c:strRef>
              <c:f>Daten_Jahr_Auswahl!$H$37</c:f>
              <c:strCache>
                <c:ptCount val="1"/>
                <c:pt idx="0">
                  <c:v>CY</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Daten_Jahr_Auswahl!$I$37</c:f>
              <c:numCache>
                <c:formatCode>General</c:formatCode>
                <c:ptCount val="1"/>
                <c:pt idx="0">
                  <c:v>7.58</c:v>
                </c:pt>
              </c:numCache>
            </c:numRef>
          </c:xVal>
          <c:yVal>
            <c:numRef>
              <c:f>Daten_Jahr_Auswahl!$J$37</c:f>
              <c:numCache>
                <c:formatCode>General</c:formatCode>
                <c:ptCount val="1"/>
                <c:pt idx="0">
                  <c:v>1350</c:v>
                </c:pt>
              </c:numCache>
            </c:numRef>
          </c:yVal>
          <c:bubbleSize>
            <c:numRef>
              <c:f>Daten_Jahr_Auswahl!$K$37</c:f>
              <c:numCache>
                <c:formatCode>_-* #,##0.0_-;\-* #,##0.0_-;_-* "-"??_-;_-@_-</c:formatCode>
                <c:ptCount val="1"/>
                <c:pt idx="0">
                  <c:v>4.9000000000000004</c:v>
                </c:pt>
              </c:numCache>
            </c:numRef>
          </c:bubbleSize>
          <c:bubble3D val="0"/>
          <c:extLst>
            <c:ext xmlns:c16="http://schemas.microsoft.com/office/drawing/2014/chart" uri="{C3380CC4-5D6E-409C-BE32-E72D297353CC}">
              <c16:uniqueId val="{00000040-2AAF-41AF-BF67-BC6800A8414A}"/>
            </c:ext>
          </c:extLst>
        </c:ser>
        <c:ser>
          <c:idx val="35"/>
          <c:order val="65"/>
          <c:tx>
            <c:strRef>
              <c:f>Daten_Jahr_Auswahl!$H$37</c:f>
              <c:strCache>
                <c:ptCount val="1"/>
                <c:pt idx="0">
                  <c:v>CY</c:v>
                </c:pt>
              </c:strCache>
            </c:strRef>
          </c:tx>
          <c:spPr>
            <a:solidFill>
              <a:srgbClr val="FC8086"/>
            </a:solidFill>
            <a:ln w="25400">
              <a:noFill/>
            </a:ln>
          </c:spPr>
          <c:invertIfNegative val="0"/>
          <c:xVal>
            <c:numRef>
              <c:f>Daten_Jahr_Auswahl!$I$37</c:f>
              <c:numCache>
                <c:formatCode>General</c:formatCode>
                <c:ptCount val="1"/>
                <c:pt idx="0">
                  <c:v>7.58</c:v>
                </c:pt>
              </c:numCache>
            </c:numRef>
          </c:xVal>
          <c:yVal>
            <c:numRef>
              <c:f>Daten_Jahr_Auswahl!$J$37</c:f>
              <c:numCache>
                <c:formatCode>General</c:formatCode>
                <c:ptCount val="1"/>
                <c:pt idx="0">
                  <c:v>1350</c:v>
                </c:pt>
              </c:numCache>
            </c:numRef>
          </c:yVal>
          <c:bubbleSize>
            <c:numRef>
              <c:f>Daten_Jahr_Auswahl!$L$37</c:f>
              <c:numCache>
                <c:formatCode>General</c:formatCode>
                <c:ptCount val="1"/>
                <c:pt idx="0">
                  <c:v>#N/A</c:v>
                </c:pt>
              </c:numCache>
            </c:numRef>
          </c:bubbleSize>
          <c:bubble3D val="0"/>
          <c:extLst>
            <c:ext xmlns:c16="http://schemas.microsoft.com/office/drawing/2014/chart" uri="{C3380CC4-5D6E-409C-BE32-E72D297353CC}">
              <c16:uniqueId val="{00000041-2AAF-41AF-BF67-BC6800A8414A}"/>
            </c:ext>
          </c:extLst>
        </c:ser>
        <c:ser>
          <c:idx val="20"/>
          <c:order val="66"/>
          <c:tx>
            <c:strRef>
              <c:f>Daten_Jahr_Auswahl!$H$23</c:f>
              <c:strCache>
                <c:ptCount val="1"/>
                <c:pt idx="0">
                  <c:v>AT</c:v>
                </c:pt>
              </c:strCache>
            </c:strRef>
          </c:tx>
          <c:spPr>
            <a:solidFill>
              <a:srgbClr val="E20613"/>
            </a:solidFill>
            <a:ln w="25400">
              <a:noFill/>
            </a:ln>
          </c:spPr>
          <c:invertIfNegative val="0"/>
          <c:dLbls>
            <c:dLbl>
              <c:idx val="0"/>
              <c:dLblPos val="ctr"/>
              <c:showLegendKey val="0"/>
              <c:showVal val="0"/>
              <c:showCatName val="0"/>
              <c:showSerName val="1"/>
              <c:showPercent val="0"/>
              <c:showBubbleSize val="1"/>
              <c:extLst>
                <c:ext xmlns:c15="http://schemas.microsoft.com/office/drawing/2012/chart" uri="{CE6537A1-D6FC-4f65-9D91-7224C49458BB}"/>
                <c:ext xmlns:c16="http://schemas.microsoft.com/office/drawing/2014/chart" uri="{C3380CC4-5D6E-409C-BE32-E72D297353CC}">
                  <c16:uniqueId val="{00000042-2AAF-41AF-BF67-BC6800A8414A}"/>
                </c:ext>
              </c:extLst>
            </c:dLbl>
            <c:spPr>
              <a:noFill/>
            </c:spPr>
            <c:txPr>
              <a:bodyPr/>
              <a:lstStyle/>
              <a:p>
                <a:pPr>
                  <a:defRPr b="1"/>
                </a:pPr>
                <a:endParaRPr lang="de-DE"/>
              </a:p>
            </c:tx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Daten_Jahr_Auswahl!$I$23</c:f>
              <c:numCache>
                <c:formatCode>General</c:formatCode>
                <c:ptCount val="1"/>
                <c:pt idx="0">
                  <c:v>5.15</c:v>
                </c:pt>
              </c:numCache>
            </c:numRef>
          </c:xVal>
          <c:yVal>
            <c:numRef>
              <c:f>Daten_Jahr_Auswahl!$J$23</c:f>
              <c:numCache>
                <c:formatCode>General</c:formatCode>
                <c:ptCount val="1"/>
                <c:pt idx="0">
                  <c:v>11200</c:v>
                </c:pt>
              </c:numCache>
            </c:numRef>
          </c:yVal>
          <c:bubbleSize>
            <c:numRef>
              <c:f>Daten_Jahr_Auswahl!$K$23</c:f>
              <c:numCache>
                <c:formatCode>_-* #,##0.0_-;\-* #,##0.0_-;_-* "-"??_-;_-@_-</c:formatCode>
                <c:ptCount val="1"/>
                <c:pt idx="0">
                  <c:v>5.3</c:v>
                </c:pt>
              </c:numCache>
            </c:numRef>
          </c:bubbleSize>
          <c:bubble3D val="0"/>
          <c:extLst>
            <c:ext xmlns:c16="http://schemas.microsoft.com/office/drawing/2014/chart" uri="{C3380CC4-5D6E-409C-BE32-E72D297353CC}">
              <c16:uniqueId val="{00000043-2AAF-41AF-BF67-BC6800A8414A}"/>
            </c:ext>
          </c:extLst>
        </c:ser>
        <c:ser>
          <c:idx val="57"/>
          <c:order val="67"/>
          <c:tx>
            <c:strRef>
              <c:f>Daten_Jahr_Auswahl!$H$23</c:f>
              <c:strCache>
                <c:ptCount val="1"/>
                <c:pt idx="0">
                  <c:v>AT</c:v>
                </c:pt>
              </c:strCache>
            </c:strRef>
          </c:tx>
          <c:spPr>
            <a:solidFill>
              <a:srgbClr val="E20613"/>
            </a:solidFill>
            <a:ln w="25400">
              <a:noFill/>
            </a:ln>
          </c:spPr>
          <c:invertIfNegative val="0"/>
          <c:xVal>
            <c:numRef>
              <c:f>Daten_Jahr_Auswahl!$I$23</c:f>
              <c:numCache>
                <c:formatCode>General</c:formatCode>
                <c:ptCount val="1"/>
                <c:pt idx="0">
                  <c:v>5.15</c:v>
                </c:pt>
              </c:numCache>
            </c:numRef>
          </c:xVal>
          <c:yVal>
            <c:numRef>
              <c:f>Daten_Jahr_Auswahl!$J$23</c:f>
              <c:numCache>
                <c:formatCode>General</c:formatCode>
                <c:ptCount val="1"/>
                <c:pt idx="0">
                  <c:v>11200</c:v>
                </c:pt>
              </c:numCache>
            </c:numRef>
          </c:yVal>
          <c:bubbleSize>
            <c:numRef>
              <c:f>Daten_Jahr_Auswahl!$L$23</c:f>
              <c:numCache>
                <c:formatCode>General</c:formatCode>
                <c:ptCount val="1"/>
                <c:pt idx="0">
                  <c:v>#N/A</c:v>
                </c:pt>
              </c:numCache>
            </c:numRef>
          </c:bubbleSize>
          <c:bubble3D val="0"/>
          <c:extLst>
            <c:ext xmlns:c16="http://schemas.microsoft.com/office/drawing/2014/chart" uri="{C3380CC4-5D6E-409C-BE32-E72D297353CC}">
              <c16:uniqueId val="{00000044-2AAF-41AF-BF67-BC6800A8414A}"/>
            </c:ext>
          </c:extLst>
        </c:ser>
        <c:ser>
          <c:idx val="36"/>
          <c:order val="68"/>
          <c:tx>
            <c:strRef>
              <c:f>Daten_Jahr_Auswahl!$H$38</c:f>
              <c:strCache>
                <c:ptCount val="1"/>
                <c:pt idx="0">
                  <c:v>EU15</c:v>
                </c:pt>
              </c:strCache>
            </c:strRef>
          </c:tx>
          <c:spPr>
            <a:solidFill>
              <a:srgbClr val="999999"/>
            </a:solidFill>
            <a:ln w="12700">
              <a:noFill/>
            </a:ln>
          </c:spPr>
          <c:invertIfNegative val="0"/>
          <c:dLbls>
            <c:spPr>
              <a:solidFill>
                <a:srgbClr val="999999"/>
              </a:solidFill>
              <a:ln>
                <a:noFill/>
              </a:ln>
            </c:spPr>
            <c:txPr>
              <a:bodyPr/>
              <a:lstStyle/>
              <a:p>
                <a:pPr>
                  <a:defRPr>
                    <a:solidFill>
                      <a:schemeClr val="bg1"/>
                    </a:solidFill>
                  </a:defRPr>
                </a:pPr>
                <a:endParaRPr lang="de-DE"/>
              </a:p>
            </c:txPr>
            <c:dLblPos val="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Daten_Jahr_Auswahl!$I$38</c:f>
              <c:numCache>
                <c:formatCode>General</c:formatCode>
                <c:ptCount val="1"/>
              </c:numCache>
            </c:numRef>
          </c:xVal>
          <c:yVal>
            <c:numRef>
              <c:f>Daten_Jahr_Auswahl!$J$38</c:f>
              <c:numCache>
                <c:formatCode>General</c:formatCode>
                <c:ptCount val="1"/>
                <c:pt idx="0">
                  <c:v>1000</c:v>
                </c:pt>
              </c:numCache>
            </c:numRef>
          </c:yVal>
          <c:bubbleSize>
            <c:numRef>
              <c:f>Daten_Jahr_Auswahl!$K$38</c:f>
              <c:numCache>
                <c:formatCode>_-* #,##0.0_-;\-* #,##0.0_-;_-* "-"??_-;_-@_-</c:formatCode>
                <c:ptCount val="1"/>
                <c:pt idx="0">
                  <c:v>0</c:v>
                </c:pt>
              </c:numCache>
            </c:numRef>
          </c:bubbleSize>
          <c:bubble3D val="0"/>
          <c:extLst>
            <c:ext xmlns:c16="http://schemas.microsoft.com/office/drawing/2014/chart" uri="{C3380CC4-5D6E-409C-BE32-E72D297353CC}">
              <c16:uniqueId val="{00000045-2AAF-41AF-BF67-BC6800A8414A}"/>
            </c:ext>
          </c:extLst>
        </c:ser>
        <c:ser>
          <c:idx val="71"/>
          <c:order val="69"/>
          <c:tx>
            <c:strRef>
              <c:f>Daten_Jahr_Auswahl!$H$38</c:f>
              <c:strCache>
                <c:ptCount val="1"/>
                <c:pt idx="0">
                  <c:v>EU15</c:v>
                </c:pt>
              </c:strCache>
            </c:strRef>
          </c:tx>
          <c:spPr>
            <a:solidFill>
              <a:srgbClr val="FC8086"/>
            </a:solidFill>
            <a:ln w="25400">
              <a:noFill/>
            </a:ln>
          </c:spPr>
          <c:invertIfNegative val="0"/>
          <c:xVal>
            <c:numRef>
              <c:f>Daten_Jahr_Auswahl!$I$38</c:f>
              <c:numCache>
                <c:formatCode>General</c:formatCode>
                <c:ptCount val="1"/>
              </c:numCache>
            </c:numRef>
          </c:xVal>
          <c:yVal>
            <c:numRef>
              <c:f>Daten_Jahr_Auswahl!$J$38</c:f>
              <c:numCache>
                <c:formatCode>General</c:formatCode>
                <c:ptCount val="1"/>
                <c:pt idx="0">
                  <c:v>1000</c:v>
                </c:pt>
              </c:numCache>
            </c:numRef>
          </c:yVal>
          <c:bubbleSize>
            <c:numRef>
              <c:f>Daten_Jahr_Auswahl!$L$38</c:f>
              <c:numCache>
                <c:formatCode>General</c:formatCode>
                <c:ptCount val="1"/>
                <c:pt idx="0">
                  <c:v>#N/A</c:v>
                </c:pt>
              </c:numCache>
            </c:numRef>
          </c:bubbleSize>
          <c:bubble3D val="0"/>
          <c:extLst>
            <c:ext xmlns:c16="http://schemas.microsoft.com/office/drawing/2014/chart" uri="{C3380CC4-5D6E-409C-BE32-E72D297353CC}">
              <c16:uniqueId val="{00000046-2AAF-41AF-BF67-BC6800A8414A}"/>
            </c:ext>
          </c:extLst>
        </c:ser>
        <c:ser>
          <c:idx val="72"/>
          <c:order val="70"/>
          <c:tx>
            <c:strRef>
              <c:f>Daten_Jahr_Auswahl!$H$39</c:f>
              <c:strCache>
                <c:ptCount val="1"/>
                <c:pt idx="0">
                  <c:v>EU28</c:v>
                </c:pt>
              </c:strCache>
            </c:strRef>
          </c:tx>
          <c:spPr>
            <a:solidFill>
              <a:srgbClr val="999999"/>
            </a:solidFill>
            <a:ln w="12700">
              <a:noFill/>
            </a:ln>
          </c:spPr>
          <c:invertIfNegative val="0"/>
          <c:dLbls>
            <c:spPr>
              <a:solidFill>
                <a:srgbClr val="999999"/>
              </a:solidFill>
              <a:ln>
                <a:noFill/>
              </a:ln>
            </c:spPr>
            <c:txPr>
              <a:bodyPr/>
              <a:lstStyle/>
              <a:p>
                <a:pPr>
                  <a:defRPr>
                    <a:solidFill>
                      <a:schemeClr val="bg1"/>
                    </a:solidFill>
                  </a:defRPr>
                </a:pPr>
                <a:endParaRPr lang="de-DE"/>
              </a:p>
            </c:txPr>
            <c:dLblPos val="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Daten_Jahr_Auswahl!$I$39</c:f>
              <c:numCache>
                <c:formatCode>General</c:formatCode>
                <c:ptCount val="1"/>
                <c:pt idx="0">
                  <c:v>0.5</c:v>
                </c:pt>
              </c:numCache>
            </c:numRef>
          </c:xVal>
          <c:yVal>
            <c:numRef>
              <c:f>Daten_Jahr_Auswahl!$J$39</c:f>
              <c:numCache>
                <c:formatCode>General</c:formatCode>
                <c:ptCount val="1"/>
                <c:pt idx="0">
                  <c:v>22000</c:v>
                </c:pt>
              </c:numCache>
            </c:numRef>
          </c:yVal>
          <c:bubbleSize>
            <c:numRef>
              <c:f>Daten_Jahr_Auswahl!$K$39</c:f>
              <c:numCache>
                <c:formatCode>_-* #,##0.0_-;\-* #,##0.0_-;_-* "-"??_-;_-@_-</c:formatCode>
                <c:ptCount val="1"/>
                <c:pt idx="0">
                  <c:v>6.1</c:v>
                </c:pt>
              </c:numCache>
            </c:numRef>
          </c:bubbleSize>
          <c:bubble3D val="0"/>
          <c:extLst>
            <c:ext xmlns:c16="http://schemas.microsoft.com/office/drawing/2014/chart" uri="{C3380CC4-5D6E-409C-BE32-E72D297353CC}">
              <c16:uniqueId val="{00000047-2AAF-41AF-BF67-BC6800A8414A}"/>
            </c:ext>
          </c:extLst>
        </c:ser>
        <c:ser>
          <c:idx val="73"/>
          <c:order val="71"/>
          <c:tx>
            <c:strRef>
              <c:f>Daten_Jahr_Auswahl!$H$39</c:f>
              <c:strCache>
                <c:ptCount val="1"/>
                <c:pt idx="0">
                  <c:v>EU28</c:v>
                </c:pt>
              </c:strCache>
            </c:strRef>
          </c:tx>
          <c:spPr>
            <a:solidFill>
              <a:srgbClr val="FC8086"/>
            </a:solidFill>
            <a:ln w="25400">
              <a:noFill/>
            </a:ln>
          </c:spPr>
          <c:invertIfNegative val="0"/>
          <c:xVal>
            <c:numRef>
              <c:f>Daten_Jahr_Auswahl!$I$39</c:f>
              <c:numCache>
                <c:formatCode>General</c:formatCode>
                <c:ptCount val="1"/>
                <c:pt idx="0">
                  <c:v>0.5</c:v>
                </c:pt>
              </c:numCache>
            </c:numRef>
          </c:xVal>
          <c:yVal>
            <c:numRef>
              <c:f>Daten_Jahr_Auswahl!$J$39</c:f>
              <c:numCache>
                <c:formatCode>General</c:formatCode>
                <c:ptCount val="1"/>
                <c:pt idx="0">
                  <c:v>22000</c:v>
                </c:pt>
              </c:numCache>
            </c:numRef>
          </c:yVal>
          <c:bubbleSize>
            <c:numRef>
              <c:f>Daten_Jahr_Auswahl!$L$39</c:f>
              <c:numCache>
                <c:formatCode>General</c:formatCode>
                <c:ptCount val="1"/>
                <c:pt idx="0">
                  <c:v>#N/A</c:v>
                </c:pt>
              </c:numCache>
            </c:numRef>
          </c:bubbleSize>
          <c:bubble3D val="0"/>
          <c:extLst>
            <c:ext xmlns:c16="http://schemas.microsoft.com/office/drawing/2014/chart" uri="{C3380CC4-5D6E-409C-BE32-E72D297353CC}">
              <c16:uniqueId val="{00000048-2AAF-41AF-BF67-BC6800A8414A}"/>
            </c:ext>
          </c:extLst>
        </c:ser>
        <c:ser>
          <c:idx val="1"/>
          <c:order val="72"/>
          <c:tx>
            <c:strRef>
              <c:f>Daten_Jahr_Auswahl!$H$3</c:f>
              <c:strCache>
                <c:ptCount val="1"/>
                <c:pt idx="0">
                  <c:v>BE</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Daten_Jahr_Auswahl!$I$3</c:f>
              <c:numCache>
                <c:formatCode>General</c:formatCode>
                <c:ptCount val="1"/>
                <c:pt idx="0">
                  <c:v>3.73</c:v>
                </c:pt>
              </c:numCache>
            </c:numRef>
          </c:xVal>
          <c:yVal>
            <c:numRef>
              <c:f>Daten_Jahr_Auswahl!$J$3</c:f>
              <c:numCache>
                <c:formatCode>General</c:formatCode>
                <c:ptCount val="1"/>
                <c:pt idx="0">
                  <c:v>13700</c:v>
                </c:pt>
              </c:numCache>
            </c:numRef>
          </c:yVal>
          <c:bubbleSize>
            <c:numRef>
              <c:f>Daten_Jahr_Auswahl!$K$3</c:f>
              <c:numCache>
                <c:formatCode>_-* #,##0.0_-;\-* #,##0.0_-;_-* "-"??_-;_-@_-</c:formatCode>
                <c:ptCount val="1"/>
                <c:pt idx="0">
                  <c:v>5.6</c:v>
                </c:pt>
              </c:numCache>
            </c:numRef>
          </c:bubbleSize>
          <c:bubble3D val="0"/>
          <c:extLst>
            <c:ext xmlns:c16="http://schemas.microsoft.com/office/drawing/2014/chart" uri="{C3380CC4-5D6E-409C-BE32-E72D297353CC}">
              <c16:uniqueId val="{00000049-2AAF-41AF-BF67-BC6800A8414A}"/>
            </c:ext>
          </c:extLst>
        </c:ser>
        <c:ser>
          <c:idx val="37"/>
          <c:order val="73"/>
          <c:tx>
            <c:strRef>
              <c:f>Daten_Jahr_Auswahl!$H$3</c:f>
              <c:strCache>
                <c:ptCount val="1"/>
                <c:pt idx="0">
                  <c:v>BE</c:v>
                </c:pt>
              </c:strCache>
            </c:strRef>
          </c:tx>
          <c:spPr>
            <a:solidFill>
              <a:srgbClr val="FC8086"/>
            </a:solidFill>
            <a:ln w="25400">
              <a:noFill/>
            </a:ln>
          </c:spPr>
          <c:invertIfNegative val="0"/>
          <c:xVal>
            <c:numRef>
              <c:f>Daten_Jahr_Auswahl!$I$3</c:f>
              <c:numCache>
                <c:formatCode>General</c:formatCode>
                <c:ptCount val="1"/>
                <c:pt idx="0">
                  <c:v>3.73</c:v>
                </c:pt>
              </c:numCache>
            </c:numRef>
          </c:xVal>
          <c:yVal>
            <c:numRef>
              <c:f>Daten_Jahr_Auswahl!$J$3</c:f>
              <c:numCache>
                <c:formatCode>General</c:formatCode>
                <c:ptCount val="1"/>
                <c:pt idx="0">
                  <c:v>13700</c:v>
                </c:pt>
              </c:numCache>
            </c:numRef>
          </c:yVal>
          <c:bubbleSize>
            <c:numRef>
              <c:f>Daten_Jahr_Auswahl!$L$3</c:f>
              <c:numCache>
                <c:formatCode>General</c:formatCode>
                <c:ptCount val="1"/>
                <c:pt idx="0">
                  <c:v>#N/A</c:v>
                </c:pt>
              </c:numCache>
            </c:numRef>
          </c:bubbleSize>
          <c:bubble3D val="0"/>
          <c:extLst>
            <c:ext xmlns:c16="http://schemas.microsoft.com/office/drawing/2014/chart" uri="{C3380CC4-5D6E-409C-BE32-E72D297353CC}">
              <c16:uniqueId val="{0000004A-2AAF-41AF-BF67-BC6800A8414A}"/>
            </c:ext>
          </c:extLst>
        </c:ser>
        <c:ser>
          <c:idx val="74"/>
          <c:order val="74"/>
          <c:tx>
            <c:strRef>
              <c:f>Daten_Jahr_Auswahl!$H$2</c:f>
              <c:strCache>
                <c:ptCount val="1"/>
                <c:pt idx="0">
                  <c:v>AL</c:v>
                </c:pt>
              </c:strCache>
            </c:strRef>
          </c:tx>
          <c:spPr>
            <a:solidFill>
              <a:srgbClr val="999999"/>
            </a:solidFill>
            <a:ln w="25400">
              <a:noFill/>
            </a:ln>
          </c:spPr>
          <c:invertIfNegative val="0"/>
          <c:dLbls>
            <c:spPr>
              <a:noFill/>
              <a:ln>
                <a:noFill/>
              </a:ln>
              <a:effectLst/>
            </c:spPr>
            <c:dLblPos val="ctr"/>
            <c:showLegendKey val="0"/>
            <c:showVal val="0"/>
            <c:showCatName val="0"/>
            <c:showSerName val="1"/>
            <c:showPercent val="0"/>
            <c:showBubbleSize val="1"/>
            <c:separator>
</c:separator>
            <c:showLeaderLines val="0"/>
            <c:extLst>
              <c:ext xmlns:c15="http://schemas.microsoft.com/office/drawing/2012/chart" uri="{CE6537A1-D6FC-4f65-9D91-7224C49458BB}">
                <c15:showLeaderLines val="0"/>
              </c:ext>
            </c:extLst>
          </c:dLbls>
          <c:xVal>
            <c:numRef>
              <c:f>Daten_Jahr_Auswahl!$I$2</c:f>
              <c:numCache>
                <c:formatCode>General</c:formatCode>
                <c:ptCount val="1"/>
                <c:pt idx="0">
                  <c:v>5.85</c:v>
                </c:pt>
              </c:numCache>
            </c:numRef>
          </c:xVal>
          <c:yVal>
            <c:numRef>
              <c:f>Daten_Jahr_Auswahl!$J$2</c:f>
              <c:numCache>
                <c:formatCode>General</c:formatCode>
                <c:ptCount val="1"/>
                <c:pt idx="0">
                  <c:v>5750</c:v>
                </c:pt>
              </c:numCache>
            </c:numRef>
          </c:yVal>
          <c:bubbleSize>
            <c:numRef>
              <c:f>Daten_Jahr_Auswahl!$K$2</c:f>
              <c:numCache>
                <c:formatCode>_-* #,##0.0_-;\-* #,##0.0_-;_-* "-"??_-;_-@_-</c:formatCode>
                <c:ptCount val="1"/>
                <c:pt idx="0">
                  <c:v>0</c:v>
                </c:pt>
              </c:numCache>
            </c:numRef>
          </c:bubbleSize>
          <c:bubble3D val="0"/>
          <c:extLst>
            <c:ext xmlns:c16="http://schemas.microsoft.com/office/drawing/2014/chart" uri="{C3380CC4-5D6E-409C-BE32-E72D297353CC}">
              <c16:uniqueId val="{0000004B-2AAF-41AF-BF67-BC6800A8414A}"/>
            </c:ext>
          </c:extLst>
        </c:ser>
        <c:ser>
          <c:idx val="75"/>
          <c:order val="75"/>
          <c:tx>
            <c:strRef>
              <c:f>Daten_Jahr_Auswahl!$H$2</c:f>
              <c:strCache>
                <c:ptCount val="1"/>
                <c:pt idx="0">
                  <c:v>AL</c:v>
                </c:pt>
              </c:strCache>
            </c:strRef>
          </c:tx>
          <c:spPr>
            <a:solidFill>
              <a:srgbClr val="FC8086"/>
            </a:solidFill>
            <a:ln w="25400">
              <a:noFill/>
            </a:ln>
          </c:spPr>
          <c:invertIfNegative val="0"/>
          <c:xVal>
            <c:numRef>
              <c:f>Daten_Jahr_Auswahl!$I$2</c:f>
              <c:numCache>
                <c:formatCode>General</c:formatCode>
                <c:ptCount val="1"/>
                <c:pt idx="0">
                  <c:v>5.85</c:v>
                </c:pt>
              </c:numCache>
            </c:numRef>
          </c:xVal>
          <c:yVal>
            <c:numRef>
              <c:f>Daten_Jahr_Auswahl!$J$2</c:f>
              <c:numCache>
                <c:formatCode>General</c:formatCode>
                <c:ptCount val="1"/>
                <c:pt idx="0">
                  <c:v>5750</c:v>
                </c:pt>
              </c:numCache>
            </c:numRef>
          </c:yVal>
          <c:bubbleSize>
            <c:numRef>
              <c:f>Daten_Jahr_Auswahl!$L$2</c:f>
              <c:numCache>
                <c:formatCode>General</c:formatCode>
                <c:ptCount val="1"/>
                <c:pt idx="0">
                  <c:v>#N/A</c:v>
                </c:pt>
              </c:numCache>
            </c:numRef>
          </c:bubbleSize>
          <c:bubble3D val="0"/>
          <c:extLst>
            <c:ext xmlns:c16="http://schemas.microsoft.com/office/drawing/2014/chart" uri="{C3380CC4-5D6E-409C-BE32-E72D297353CC}">
              <c16:uniqueId val="{0000004C-2AAF-41AF-BF67-BC6800A8414A}"/>
            </c:ext>
          </c:extLst>
        </c:ser>
        <c:dLbls>
          <c:showLegendKey val="0"/>
          <c:showVal val="0"/>
          <c:showCatName val="0"/>
          <c:showSerName val="0"/>
          <c:showPercent val="0"/>
          <c:showBubbleSize val="0"/>
        </c:dLbls>
        <c:bubbleScale val="30"/>
        <c:showNegBubbles val="1"/>
        <c:sizeRepresents val="w"/>
        <c:axId val="127349120"/>
        <c:axId val="127351040"/>
      </c:bubbleChart>
      <c:valAx>
        <c:axId val="127349120"/>
        <c:scaling>
          <c:orientation val="minMax"/>
          <c:max val="9"/>
          <c:min val="0"/>
        </c:scaling>
        <c:delete val="1"/>
        <c:axPos val="b"/>
        <c:title>
          <c:tx>
            <c:strRef>
              <c:f>[0]!Prognose</c:f>
              <c:strCache>
                <c:ptCount val="1"/>
                <c:pt idx="0">
                  <c:v>* Prognose und vorläufige Werte</c:v>
                </c:pt>
              </c:strCache>
            </c:strRef>
          </c:tx>
          <c:layout>
            <c:manualLayout>
              <c:xMode val="edge"/>
              <c:yMode val="edge"/>
              <c:x val="1.1441126797379443E-2"/>
              <c:y val="0.96711742733340567"/>
            </c:manualLayout>
          </c:layout>
          <c:overlay val="0"/>
          <c:spPr>
            <a:noFill/>
            <a:ln>
              <a:noFill/>
            </a:ln>
          </c:spPr>
          <c:txPr>
            <a:bodyPr/>
            <a:lstStyle/>
            <a:p>
              <a:pPr>
                <a:defRPr>
                  <a:solidFill>
                    <a:srgbClr val="E20613"/>
                  </a:solidFill>
                </a:defRPr>
              </a:pPr>
              <a:endParaRPr lang="de-DE"/>
            </a:p>
          </c:txPr>
        </c:title>
        <c:numFmt formatCode="General" sourceLinked="1"/>
        <c:majorTickMark val="out"/>
        <c:minorTickMark val="none"/>
        <c:tickLblPos val="nextTo"/>
        <c:crossAx val="127351040"/>
        <c:crosses val="autoZero"/>
        <c:crossBetween val="midCat"/>
      </c:valAx>
      <c:valAx>
        <c:axId val="127351040"/>
        <c:scaling>
          <c:orientation val="minMax"/>
          <c:max val="30000"/>
          <c:min val="0"/>
        </c:scaling>
        <c:delete val="1"/>
        <c:axPos val="r"/>
        <c:title>
          <c:tx>
            <c:strRef>
              <c:f>[0]!Quellenangabe</c:f>
              <c:strCache>
                <c:ptCount val="1"/>
                <c:pt idx="0">
                  <c:v>Quelle: EU-Kommission, IWF</c:v>
                </c:pt>
              </c:strCache>
            </c:strRef>
          </c:tx>
          <c:layout>
            <c:manualLayout>
              <c:xMode val="edge"/>
              <c:yMode val="edge"/>
              <c:x val="1.4625881671299227E-2"/>
              <c:y val="0.91395753064831375"/>
            </c:manualLayout>
          </c:layout>
          <c:overlay val="0"/>
          <c:spPr>
            <a:solidFill>
              <a:schemeClr val="bg1"/>
            </a:solidFill>
            <a:ln>
              <a:noFill/>
            </a:ln>
          </c:spPr>
          <c:txPr>
            <a:bodyPr rot="0" vert="horz"/>
            <a:lstStyle/>
            <a:p>
              <a:pPr algn="l">
                <a:defRPr>
                  <a:solidFill>
                    <a:sysClr val="windowText" lastClr="000000"/>
                  </a:solidFill>
                </a:defRPr>
              </a:pPr>
              <a:endParaRPr lang="de-DE"/>
            </a:p>
          </c:txPr>
        </c:title>
        <c:numFmt formatCode="#,##0" sourceLinked="0"/>
        <c:majorTickMark val="out"/>
        <c:minorTickMark val="none"/>
        <c:tickLblPos val="nextTo"/>
        <c:crossAx val="127349120"/>
        <c:crosses val="max"/>
        <c:crossBetween val="midCat"/>
        <c:majorUnit val="5000"/>
      </c:valAx>
      <c:spPr>
        <a:blipFill>
          <a:blip xmlns:r="http://schemas.openxmlformats.org/officeDocument/2006/relationships" r:embed="rId1"/>
          <a:stretch>
            <a:fillRect/>
          </a:stretch>
        </a:blipFill>
      </c:spPr>
    </c:plotArea>
    <c:plotVisOnly val="1"/>
    <c:dispBlanksAs val="gap"/>
    <c:showDLblsOverMax val="0"/>
  </c:chart>
  <c:spPr>
    <a:solidFill>
      <a:schemeClr val="bg1"/>
    </a:solidFill>
    <a:ln>
      <a:noFill/>
    </a:ln>
  </c:spPr>
  <c:txPr>
    <a:bodyPr/>
    <a:lstStyle/>
    <a:p>
      <a:pPr>
        <a:defRPr>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30" dropStyle="combo" dx="16" fmlaLink="Dropdown!$K$3" fmlaRange="Dropdown!$B$3:$B$39" noThreeD="1" sel="3" val="0"/>
</file>

<file path=xl/ctrlProps/ctrlProp2.xml><?xml version="1.0" encoding="utf-8"?>
<formControlPr xmlns="http://schemas.microsoft.com/office/spreadsheetml/2009/9/main" objectType="Spin" dx="16" fmlaLink="Dropdown!$Q$3" max="2026" min="2000" page="10" val="2024"/>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xdr:col>
          <xdr:colOff>952500</xdr:colOff>
          <xdr:row>0</xdr:row>
          <xdr:rowOff>31750</xdr:rowOff>
        </xdr:from>
        <xdr:to>
          <xdr:col>7</xdr:col>
          <xdr:colOff>889000</xdr:colOff>
          <xdr:row>1</xdr:row>
          <xdr:rowOff>222250</xdr:rowOff>
        </xdr:to>
        <xdr:sp macro="" textlink="">
          <xdr:nvSpPr>
            <xdr:cNvPr id="612353" name="Drop Down 1" hidden="1">
              <a:extLst>
                <a:ext uri="{63B3BB69-23CF-44E3-9099-C40C66FF867C}">
                  <a14:compatExt spid="_x0000_s612353"/>
                </a:ext>
                <a:ext uri="{FF2B5EF4-FFF2-40B4-BE49-F238E27FC236}">
                  <a16:creationId xmlns:a16="http://schemas.microsoft.com/office/drawing/2014/main" id="{00000000-0008-0000-0000-0000015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31750</xdr:colOff>
          <xdr:row>0</xdr:row>
          <xdr:rowOff>31750</xdr:rowOff>
        </xdr:from>
        <xdr:to>
          <xdr:col>10</xdr:col>
          <xdr:colOff>165100</xdr:colOff>
          <xdr:row>1</xdr:row>
          <xdr:rowOff>222250</xdr:rowOff>
        </xdr:to>
        <xdr:sp macro="" textlink="">
          <xdr:nvSpPr>
            <xdr:cNvPr id="612354" name="Spinner 2" hidden="1">
              <a:extLst>
                <a:ext uri="{63B3BB69-23CF-44E3-9099-C40C66FF867C}">
                  <a14:compatExt spid="_x0000_s612354"/>
                </a:ext>
                <a:ext uri="{FF2B5EF4-FFF2-40B4-BE49-F238E27FC236}">
                  <a16:creationId xmlns:a16="http://schemas.microsoft.com/office/drawing/2014/main" id="{00000000-0008-0000-0000-0000025809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11</xdr:col>
      <xdr:colOff>366238</xdr:colOff>
      <xdr:row>1</xdr:row>
      <xdr:rowOff>9526</xdr:rowOff>
    </xdr:from>
    <xdr:to>
      <xdr:col>12</xdr:col>
      <xdr:colOff>676753</xdr:colOff>
      <xdr:row>2</xdr:row>
      <xdr:rowOff>140971</xdr:rowOff>
    </xdr:to>
    <xdr:pic>
      <xdr:nvPicPr>
        <xdr:cNvPr id="12" name="Grafik 11" descr="http://mossportal.res.wk.wknet/folienportal/Bilder%20und%20Logos/WKÖ%20Logos/wika_oe4.pn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8605363" y="66676"/>
          <a:ext cx="1158240" cy="360045"/>
        </a:xfrm>
        <a:prstGeom prst="rect">
          <a:avLst/>
        </a:prstGeom>
        <a:noFill/>
        <a:ln w="9525">
          <a:noFill/>
          <a:miter lim="800000"/>
          <a:headEnd/>
          <a:tailEnd/>
        </a:ln>
      </xdr:spPr>
    </xdr:pic>
    <xdr:clientData/>
  </xdr:twoCellAnchor>
  <xdr:twoCellAnchor editAs="absolute">
    <xdr:from>
      <xdr:col>0</xdr:col>
      <xdr:colOff>38100</xdr:colOff>
      <xdr:row>3</xdr:row>
      <xdr:rowOff>133350</xdr:rowOff>
    </xdr:from>
    <xdr:to>
      <xdr:col>12</xdr:col>
      <xdr:colOff>683683</xdr:colOff>
      <xdr:row>35</xdr:row>
      <xdr:rowOff>3174</xdr:rowOff>
    </xdr:to>
    <xdr:graphicFrame macro="">
      <xdr:nvGraphicFramePr>
        <xdr:cNvPr id="14" name="Diagramm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Abfrage von MS Access Database_1" connectionId="1" xr16:uid="{00000000-0016-0000-0400-000000000000}" autoFormatId="16" applyNumberFormats="0" applyBorderFormats="0" applyFontFormats="0" applyPatternFormats="0" applyAlignmentFormats="0" applyWidthHeightFormats="0">
  <queryTableRefresh nextId="5" unboundColumnsRight="1">
    <queryTableFields count="2">
      <queryTableField id="1" name="Jahr" tableColumnId="1"/>
      <queryTableField id="2" dataBound="0"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elle_Abfrage_von_MS_Access_Database_1" displayName="Tabelle_Abfrage_von_MS_Access_Database_1" ref="P2:Q26" tableType="queryTable" totalsRowShown="0" headerRowDxfId="3" dataDxfId="2">
  <autoFilter ref="P2:Q26" xr:uid="{00000000-0009-0000-0100-000004000000}"/>
  <tableColumns count="2">
    <tableColumn id="1" xr3:uid="{00000000-0010-0000-0000-000001000000}" uniqueName="1" name="Jahr" queryTableFieldId="1" dataDxfId="1"/>
    <tableColumn id="2" xr3:uid="{00000000-0010-0000-0000-000002000000}" uniqueName="2" name="Auswahl" queryTableFieldId="2" dataDxfId="0"/>
  </tableColumns>
  <tableStyleInfo name="TableStyleMedium9"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defRPr sz="800">
            <a:latin typeface="Calibri"/>
          </a:defRPr>
        </a:defP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Q43"/>
  <sheetViews>
    <sheetView showGridLines="0" tabSelected="1" zoomScaleNormal="100" workbookViewId="0"/>
  </sheetViews>
  <sheetFormatPr baseColWidth="10" defaultColWidth="11.453125" defaultRowHeight="13.5" x14ac:dyDescent="0.35"/>
  <cols>
    <col min="1" max="1" width="4.54296875" style="37" customWidth="1"/>
    <col min="2" max="2" width="21.54296875" style="37" customWidth="1"/>
    <col min="3" max="3" width="10.54296875" style="37" customWidth="1"/>
    <col min="4" max="4" width="16.54296875" style="37" customWidth="1"/>
    <col min="5" max="5" width="6.54296875" style="37" customWidth="1"/>
    <col min="6" max="6" width="12.54296875" style="37" customWidth="1"/>
    <col min="7" max="7" width="4.54296875" style="37" customWidth="1"/>
    <col min="8" max="8" width="21.54296875" style="37" customWidth="1"/>
    <col min="9" max="9" width="10.54296875" style="37" customWidth="1"/>
    <col min="10" max="10" width="6.453125" style="37" bestFit="1" customWidth="1"/>
    <col min="11" max="11" width="6.54296875" style="37" customWidth="1"/>
    <col min="12" max="12" width="12.54296875" style="37" customWidth="1"/>
    <col min="13" max="14" width="11.453125" style="37"/>
    <col min="15" max="15" width="6.453125" style="37" bestFit="1" customWidth="1"/>
    <col min="16" max="16" width="11.453125" style="37"/>
    <col min="17" max="17" width="13.453125" style="37" customWidth="1"/>
    <col min="18" max="16384" width="11.453125" style="37"/>
  </cols>
  <sheetData>
    <row r="1" spans="1:17" ht="5.15" customHeight="1" x14ac:dyDescent="0.35">
      <c r="A1" s="35"/>
      <c r="B1" s="35"/>
      <c r="C1" s="35"/>
      <c r="D1" s="35"/>
      <c r="E1" s="35"/>
      <c r="F1" s="35"/>
      <c r="G1" s="35"/>
      <c r="H1" s="35"/>
      <c r="I1" s="35"/>
      <c r="J1" s="35"/>
      <c r="K1" s="35"/>
      <c r="L1" s="35"/>
      <c r="M1" s="35"/>
      <c r="N1" s="36"/>
      <c r="O1" s="36"/>
      <c r="P1" s="36"/>
      <c r="Q1" s="36"/>
    </row>
    <row r="2" spans="1:17" ht="18" customHeight="1" x14ac:dyDescent="0.35">
      <c r="A2" s="38" t="s">
        <v>48</v>
      </c>
      <c r="B2" s="38"/>
      <c r="C2" s="38"/>
      <c r="D2" s="38" t="s">
        <v>173</v>
      </c>
      <c r="E2" s="38"/>
      <c r="F2" s="35"/>
      <c r="G2" s="39"/>
      <c r="H2" s="40"/>
      <c r="I2" s="35"/>
      <c r="J2" s="41">
        <f>Auswahl_Jahr</f>
        <v>2024</v>
      </c>
      <c r="K2" s="42" t="str">
        <f>IF(Auswahl_Jahr&gt;2022,"*","")</f>
        <v>*</v>
      </c>
      <c r="L2" s="43"/>
      <c r="M2" s="35"/>
    </row>
    <row r="3" spans="1:17" ht="15" customHeight="1" x14ac:dyDescent="0.35">
      <c r="A3" s="44" t="str">
        <f>IF(AND(VALUE(VON)&lt;=Auswahl_Jahr,VALUE(BIS)&gt;=Auswahl_Jahr),"Daten verfügbar von " &amp; VON &amp; " bis " &amp; BIS,"Daten verfügbar von " &amp; VON &amp; " bis " &amp; BIS)</f>
        <v>Daten verfügbar von 2000 bis 2026</v>
      </c>
      <c r="B3" s="44"/>
      <c r="C3" s="44"/>
      <c r="D3" s="45"/>
      <c r="E3" s="45"/>
      <c r="F3" s="46" t="str">
        <f>IF(AND(VALUE(VON)&lt;=Auswahl_Jahr,VALUE(BIS)&gt;=Auswahl_Jahr),"","&lt;-- Achtung: Für das gewählte Merkmal und Jahr sind keine Daten verfügbar!")</f>
        <v/>
      </c>
      <c r="G3" s="47"/>
      <c r="H3" s="47"/>
      <c r="I3" s="47"/>
      <c r="J3" s="48"/>
      <c r="K3" s="48"/>
      <c r="L3" s="48"/>
      <c r="M3" s="45"/>
    </row>
    <row r="4" spans="1:17" ht="12.75" customHeight="1" x14ac:dyDescent="0.35">
      <c r="A4" s="49"/>
      <c r="B4" s="49"/>
      <c r="C4" s="49"/>
      <c r="D4" s="49"/>
      <c r="E4" s="49"/>
      <c r="F4" s="50"/>
      <c r="G4" s="50"/>
      <c r="H4" s="50"/>
      <c r="I4" s="50"/>
      <c r="J4" s="49"/>
      <c r="K4" s="49"/>
      <c r="L4" s="49"/>
      <c r="M4" s="49"/>
    </row>
    <row r="5" spans="1:17" x14ac:dyDescent="0.35">
      <c r="A5" s="49"/>
      <c r="B5" s="49"/>
      <c r="C5" s="49"/>
      <c r="D5" s="49"/>
      <c r="E5" s="49"/>
      <c r="F5" s="49"/>
      <c r="G5" s="49"/>
      <c r="H5" s="49"/>
      <c r="I5" s="49"/>
      <c r="J5" s="49"/>
      <c r="K5" s="49"/>
      <c r="L5" s="49"/>
      <c r="M5" s="49"/>
    </row>
    <row r="6" spans="1:17" x14ac:dyDescent="0.35">
      <c r="A6" s="49"/>
      <c r="B6" s="49"/>
      <c r="C6" s="49"/>
      <c r="D6" s="49"/>
      <c r="E6" s="49"/>
      <c r="F6" s="49"/>
      <c r="G6" s="49"/>
      <c r="H6" s="49"/>
      <c r="I6" s="49"/>
      <c r="J6" s="49"/>
      <c r="K6" s="49"/>
      <c r="L6" s="49"/>
      <c r="M6" s="49"/>
    </row>
    <row r="7" spans="1:17" x14ac:dyDescent="0.35">
      <c r="A7" s="49"/>
      <c r="B7" s="49"/>
      <c r="C7" s="49"/>
      <c r="D7" s="49"/>
      <c r="E7" s="49"/>
      <c r="F7" s="49"/>
      <c r="G7" s="49"/>
      <c r="H7" s="49"/>
      <c r="I7" s="49"/>
      <c r="J7" s="49"/>
      <c r="K7" s="49"/>
      <c r="L7" s="49"/>
      <c r="M7" s="49"/>
    </row>
    <row r="8" spans="1:17" x14ac:dyDescent="0.35">
      <c r="A8" s="49"/>
      <c r="B8" s="49"/>
      <c r="C8" s="49"/>
      <c r="D8" s="49"/>
      <c r="E8" s="49"/>
      <c r="F8" s="49"/>
      <c r="G8" s="49"/>
      <c r="H8" s="49"/>
      <c r="I8" s="49"/>
      <c r="J8" s="49"/>
      <c r="K8" s="49"/>
      <c r="L8" s="49"/>
      <c r="M8" s="49"/>
    </row>
    <row r="9" spans="1:17" x14ac:dyDescent="0.35">
      <c r="A9" s="49"/>
      <c r="B9" s="49"/>
      <c r="C9" s="49"/>
      <c r="D9" s="49"/>
      <c r="E9" s="49"/>
      <c r="F9" s="49"/>
      <c r="G9" s="49"/>
      <c r="H9" s="49"/>
      <c r="I9" s="49"/>
      <c r="J9" s="49"/>
      <c r="K9" s="49"/>
      <c r="L9" s="49"/>
      <c r="M9" s="49"/>
    </row>
    <row r="10" spans="1:17" x14ac:dyDescent="0.35">
      <c r="A10" s="49"/>
      <c r="B10" s="49"/>
      <c r="C10" s="49"/>
      <c r="D10" s="49"/>
      <c r="E10" s="49"/>
      <c r="F10" s="49"/>
      <c r="G10" s="49"/>
      <c r="H10" s="49"/>
      <c r="I10" s="49"/>
      <c r="J10" s="49"/>
      <c r="K10" s="49"/>
      <c r="L10" s="49"/>
      <c r="M10" s="49"/>
    </row>
    <row r="11" spans="1:17" x14ac:dyDescent="0.35">
      <c r="A11" s="49"/>
      <c r="B11" s="49"/>
      <c r="C11" s="49"/>
      <c r="D11" s="49"/>
      <c r="E11" s="49"/>
      <c r="F11" s="49"/>
      <c r="G11" s="49"/>
      <c r="H11" s="49"/>
      <c r="I11" s="49"/>
      <c r="J11" s="49"/>
      <c r="K11" s="49"/>
      <c r="L11" s="49"/>
      <c r="M11" s="49"/>
    </row>
    <row r="12" spans="1:17" x14ac:dyDescent="0.35">
      <c r="A12" s="49"/>
      <c r="B12" s="49"/>
      <c r="C12" s="49"/>
      <c r="D12" s="49"/>
      <c r="E12" s="49"/>
      <c r="F12" s="49"/>
      <c r="G12" s="49"/>
      <c r="H12" s="49"/>
      <c r="I12" s="49"/>
      <c r="J12" s="49"/>
      <c r="K12" s="49"/>
      <c r="L12" s="49"/>
      <c r="M12" s="49"/>
    </row>
    <row r="13" spans="1:17" x14ac:dyDescent="0.35">
      <c r="A13" s="49"/>
      <c r="B13" s="49"/>
      <c r="C13" s="49"/>
      <c r="D13" s="49"/>
      <c r="E13" s="49"/>
      <c r="F13" s="49"/>
      <c r="G13" s="49"/>
      <c r="H13" s="49"/>
      <c r="I13" s="49"/>
      <c r="J13" s="49"/>
      <c r="K13" s="49"/>
      <c r="L13" s="49"/>
      <c r="M13" s="49"/>
    </row>
    <row r="14" spans="1:17" x14ac:dyDescent="0.35">
      <c r="A14" s="49"/>
      <c r="B14" s="49"/>
      <c r="C14" s="49"/>
      <c r="D14" s="49"/>
      <c r="E14" s="49"/>
      <c r="F14" s="49"/>
      <c r="G14" s="49"/>
      <c r="H14" s="49"/>
      <c r="I14" s="49"/>
      <c r="J14" s="49"/>
      <c r="K14" s="49"/>
      <c r="L14" s="49"/>
      <c r="M14" s="49"/>
    </row>
    <row r="15" spans="1:17" x14ac:dyDescent="0.35">
      <c r="A15" s="49"/>
      <c r="B15" s="49"/>
      <c r="C15" s="49"/>
      <c r="D15" s="49"/>
      <c r="E15" s="49"/>
      <c r="F15" s="49"/>
      <c r="G15" s="49"/>
      <c r="H15" s="49"/>
      <c r="I15" s="49"/>
      <c r="J15" s="49"/>
      <c r="K15" s="49"/>
      <c r="L15" s="49"/>
      <c r="M15" s="49"/>
    </row>
    <row r="16" spans="1:17" x14ac:dyDescent="0.35">
      <c r="A16" s="49"/>
      <c r="B16" s="49"/>
      <c r="C16" s="49"/>
      <c r="D16" s="49"/>
      <c r="E16" s="49"/>
      <c r="F16" s="49"/>
      <c r="G16" s="49"/>
      <c r="H16" s="49"/>
      <c r="I16" s="49"/>
      <c r="J16" s="49"/>
      <c r="K16" s="49"/>
      <c r="L16" s="49"/>
      <c r="M16" s="49"/>
    </row>
    <row r="17" spans="1:13" x14ac:dyDescent="0.35">
      <c r="A17" s="49"/>
      <c r="B17" s="49"/>
      <c r="C17" s="49"/>
      <c r="D17" s="49"/>
      <c r="E17" s="49"/>
      <c r="F17" s="49"/>
      <c r="G17" s="49"/>
      <c r="H17" s="49"/>
      <c r="I17" s="49"/>
      <c r="J17" s="49"/>
      <c r="K17" s="49"/>
      <c r="L17" s="49"/>
      <c r="M17" s="49"/>
    </row>
    <row r="18" spans="1:13" x14ac:dyDescent="0.35">
      <c r="A18" s="49"/>
      <c r="B18" s="49"/>
      <c r="C18" s="49"/>
      <c r="D18" s="49"/>
      <c r="E18" s="49"/>
      <c r="F18" s="49"/>
      <c r="G18" s="49"/>
      <c r="H18" s="49"/>
      <c r="I18" s="49"/>
      <c r="J18" s="49"/>
      <c r="K18" s="49"/>
      <c r="L18" s="49"/>
      <c r="M18" s="49"/>
    </row>
    <row r="19" spans="1:13" x14ac:dyDescent="0.35">
      <c r="A19" s="49"/>
      <c r="B19" s="49"/>
      <c r="C19" s="49"/>
      <c r="D19" s="49"/>
      <c r="E19" s="49"/>
      <c r="F19" s="49"/>
      <c r="G19" s="49"/>
      <c r="H19" s="49"/>
      <c r="I19" s="49"/>
      <c r="J19" s="49"/>
      <c r="K19" s="49"/>
      <c r="L19" s="49"/>
      <c r="M19" s="49"/>
    </row>
    <row r="20" spans="1:13" x14ac:dyDescent="0.35">
      <c r="A20" s="49"/>
      <c r="B20" s="49"/>
      <c r="C20" s="49"/>
      <c r="D20" s="49"/>
      <c r="E20" s="49"/>
      <c r="F20" s="49"/>
      <c r="G20" s="49"/>
      <c r="H20" s="49"/>
      <c r="I20" s="49"/>
      <c r="J20" s="49"/>
      <c r="K20" s="49"/>
      <c r="L20" s="49"/>
      <c r="M20" s="49"/>
    </row>
    <row r="21" spans="1:13" x14ac:dyDescent="0.35">
      <c r="A21" s="49"/>
      <c r="B21" s="49"/>
      <c r="C21" s="49"/>
      <c r="D21" s="49"/>
      <c r="E21" s="49"/>
      <c r="F21" s="49"/>
      <c r="G21" s="49"/>
      <c r="H21" s="49"/>
      <c r="I21" s="49"/>
      <c r="J21" s="49"/>
      <c r="K21" s="49"/>
      <c r="L21" s="49"/>
      <c r="M21" s="49"/>
    </row>
    <row r="22" spans="1:13" x14ac:dyDescent="0.35">
      <c r="A22" s="49"/>
      <c r="B22" s="49"/>
      <c r="C22" s="49"/>
      <c r="D22" s="49"/>
      <c r="E22" s="49"/>
      <c r="F22" s="49"/>
      <c r="G22" s="49"/>
      <c r="H22" s="49"/>
      <c r="I22" s="49"/>
      <c r="J22" s="49"/>
      <c r="K22" s="49"/>
      <c r="L22" s="49"/>
      <c r="M22" s="49"/>
    </row>
    <row r="23" spans="1:13" x14ac:dyDescent="0.35">
      <c r="A23" s="49"/>
      <c r="B23" s="49"/>
      <c r="C23" s="49"/>
      <c r="D23" s="49"/>
      <c r="E23" s="49"/>
      <c r="F23" s="49"/>
      <c r="G23" s="49"/>
      <c r="H23" s="49"/>
      <c r="I23" s="49"/>
      <c r="J23" s="49"/>
      <c r="K23" s="49"/>
      <c r="L23" s="49"/>
      <c r="M23" s="49"/>
    </row>
    <row r="24" spans="1:13" x14ac:dyDescent="0.35">
      <c r="A24" s="49"/>
      <c r="B24" s="49"/>
      <c r="C24" s="49"/>
      <c r="D24" s="49"/>
      <c r="E24" s="49"/>
      <c r="F24" s="49"/>
      <c r="G24" s="49"/>
      <c r="H24" s="49"/>
      <c r="I24" s="49"/>
      <c r="J24" s="49"/>
      <c r="K24" s="49"/>
      <c r="L24" s="49"/>
      <c r="M24" s="49"/>
    </row>
    <row r="25" spans="1:13" x14ac:dyDescent="0.35">
      <c r="A25" s="49"/>
      <c r="B25" s="49"/>
      <c r="C25" s="49"/>
      <c r="D25" s="49"/>
      <c r="E25" s="49"/>
      <c r="F25" s="49"/>
      <c r="G25" s="49"/>
      <c r="H25" s="49"/>
      <c r="I25" s="49"/>
      <c r="J25" s="49"/>
      <c r="K25" s="49"/>
      <c r="L25" s="49"/>
      <c r="M25" s="49"/>
    </row>
    <row r="26" spans="1:13" x14ac:dyDescent="0.35">
      <c r="A26" s="49"/>
      <c r="B26" s="49"/>
      <c r="C26" s="49"/>
      <c r="D26" s="49"/>
      <c r="E26" s="49"/>
      <c r="F26" s="49"/>
      <c r="G26" s="49"/>
      <c r="H26" s="49"/>
      <c r="I26" s="49"/>
      <c r="J26" s="49"/>
      <c r="K26" s="49"/>
      <c r="L26" s="49"/>
      <c r="M26" s="49"/>
    </row>
    <row r="27" spans="1:13" x14ac:dyDescent="0.35">
      <c r="A27" s="49"/>
      <c r="B27" s="49"/>
      <c r="C27" s="49"/>
      <c r="D27" s="49"/>
      <c r="E27" s="49"/>
      <c r="F27" s="49"/>
      <c r="G27" s="49"/>
      <c r="H27" s="49"/>
      <c r="I27" s="49"/>
      <c r="J27" s="49"/>
      <c r="K27" s="49"/>
      <c r="L27" s="49"/>
      <c r="M27" s="49"/>
    </row>
    <row r="28" spans="1:13" x14ac:dyDescent="0.35">
      <c r="A28" s="49"/>
      <c r="B28" s="49"/>
      <c r="C28" s="49"/>
      <c r="D28" s="49"/>
      <c r="E28" s="49"/>
      <c r="F28" s="49"/>
      <c r="G28" s="49"/>
      <c r="H28" s="49"/>
      <c r="I28" s="49"/>
      <c r="J28" s="49"/>
      <c r="K28" s="49"/>
      <c r="L28" s="49"/>
      <c r="M28" s="49"/>
    </row>
    <row r="29" spans="1:13" x14ac:dyDescent="0.35">
      <c r="A29" s="49"/>
      <c r="B29" s="49"/>
      <c r="C29" s="49"/>
      <c r="D29" s="49"/>
      <c r="E29" s="49"/>
      <c r="F29" s="49"/>
      <c r="G29" s="49"/>
      <c r="H29" s="49"/>
      <c r="I29" s="49"/>
      <c r="J29" s="49"/>
      <c r="K29" s="49"/>
      <c r="L29" s="49"/>
      <c r="M29" s="49"/>
    </row>
    <row r="30" spans="1:13" x14ac:dyDescent="0.35">
      <c r="A30" s="49"/>
      <c r="B30" s="49"/>
      <c r="C30" s="49"/>
      <c r="D30" s="49"/>
      <c r="E30" s="49"/>
      <c r="F30" s="49"/>
      <c r="G30" s="49"/>
      <c r="H30" s="49"/>
      <c r="I30" s="49"/>
      <c r="J30" s="49"/>
      <c r="K30" s="49"/>
      <c r="L30" s="49"/>
      <c r="M30" s="49"/>
    </row>
    <row r="31" spans="1:13" x14ac:dyDescent="0.35">
      <c r="A31" s="49"/>
      <c r="B31" s="49"/>
      <c r="C31" s="49"/>
      <c r="D31" s="49"/>
      <c r="E31" s="49"/>
      <c r="F31" s="49"/>
      <c r="G31" s="49"/>
      <c r="H31" s="49"/>
      <c r="I31" s="49"/>
      <c r="J31" s="49"/>
      <c r="K31" s="49"/>
      <c r="L31" s="49"/>
      <c r="M31" s="49"/>
    </row>
    <row r="32" spans="1:13" x14ac:dyDescent="0.35">
      <c r="A32" s="49"/>
      <c r="B32" s="49"/>
      <c r="C32" s="49"/>
      <c r="D32" s="49"/>
      <c r="E32" s="49"/>
      <c r="F32" s="49"/>
      <c r="G32" s="49"/>
      <c r="H32" s="49"/>
      <c r="I32" s="49"/>
      <c r="J32" s="49"/>
      <c r="K32" s="49"/>
      <c r="L32" s="49"/>
      <c r="M32" s="49"/>
    </row>
    <row r="33" spans="1:13" x14ac:dyDescent="0.35">
      <c r="A33" s="49"/>
      <c r="B33" s="49"/>
      <c r="C33" s="49"/>
      <c r="D33" s="49"/>
      <c r="E33" s="49"/>
      <c r="F33" s="49"/>
      <c r="G33" s="49"/>
      <c r="H33" s="49"/>
      <c r="I33" s="49"/>
      <c r="J33" s="49"/>
      <c r="K33" s="49"/>
      <c r="L33" s="49"/>
      <c r="M33" s="49"/>
    </row>
    <row r="34" spans="1:13" x14ac:dyDescent="0.35">
      <c r="A34" s="49"/>
      <c r="B34" s="49"/>
      <c r="C34" s="49"/>
      <c r="D34" s="49"/>
      <c r="E34" s="49"/>
      <c r="F34" s="49"/>
      <c r="G34" s="49"/>
      <c r="H34" s="49"/>
      <c r="I34" s="49"/>
      <c r="J34" s="49"/>
      <c r="K34" s="49"/>
      <c r="L34" s="49"/>
      <c r="M34" s="49"/>
    </row>
    <row r="35" spans="1:13" x14ac:dyDescent="0.35">
      <c r="A35" s="49"/>
      <c r="B35" s="49"/>
      <c r="C35" s="49"/>
      <c r="D35" s="49"/>
      <c r="E35" s="49"/>
      <c r="F35" s="49"/>
      <c r="G35" s="49"/>
      <c r="H35" s="49"/>
      <c r="I35" s="49"/>
      <c r="J35" s="49"/>
      <c r="K35" s="49"/>
      <c r="L35" s="49"/>
      <c r="M35" s="49"/>
    </row>
    <row r="36" spans="1:13" ht="6" customHeight="1" x14ac:dyDescent="0.35">
      <c r="A36" s="49"/>
      <c r="B36" s="49"/>
      <c r="C36" s="49"/>
      <c r="D36" s="49"/>
      <c r="E36" s="49"/>
      <c r="F36" s="49"/>
      <c r="G36" s="49"/>
      <c r="H36" s="49"/>
      <c r="I36" s="49"/>
      <c r="J36" s="49"/>
      <c r="K36" s="49"/>
      <c r="L36" s="49"/>
      <c r="M36" s="49"/>
    </row>
    <row r="37" spans="1:13" x14ac:dyDescent="0.35">
      <c r="A37" s="51" t="s">
        <v>174</v>
      </c>
      <c r="B37" s="49"/>
      <c r="C37" s="49"/>
      <c r="D37" s="49"/>
      <c r="E37" s="49"/>
      <c r="F37" s="49"/>
      <c r="G37" s="49"/>
      <c r="H37" s="49"/>
      <c r="I37" s="49"/>
      <c r="J37" s="49"/>
      <c r="K37" s="49"/>
      <c r="L37" s="49"/>
      <c r="M37" s="49"/>
    </row>
    <row r="38" spans="1:13" ht="12.75" customHeight="1" x14ac:dyDescent="0.35">
      <c r="A38" s="53" t="str">
        <f>Merkmal_Definition</f>
        <v>Die Arbeitslosenquote misst den Anteil der Arbeitslosen an den Erwerbspersonen. Arbeitslose werden gemäß Internationaler Arbeitsorganisation (ILO) definiert als Personen, die in der ohne Arbeit sind, kurzfristig zur Aufnahme einer Arbeit verfügbar sind und aktiv auf Arbeitssuche waren.</v>
      </c>
      <c r="B38" s="53"/>
      <c r="C38" s="53"/>
      <c r="D38" s="53"/>
      <c r="E38" s="53"/>
      <c r="F38" s="53"/>
      <c r="G38" s="53"/>
      <c r="H38" s="53"/>
      <c r="I38" s="53"/>
      <c r="J38" s="53"/>
      <c r="K38" s="53"/>
      <c r="L38" s="53"/>
      <c r="M38" s="53"/>
    </row>
    <row r="39" spans="1:13" ht="12.75" customHeight="1" x14ac:dyDescent="0.35">
      <c r="A39" s="53"/>
      <c r="B39" s="53"/>
      <c r="C39" s="53"/>
      <c r="D39" s="53"/>
      <c r="E39" s="53"/>
      <c r="F39" s="53"/>
      <c r="G39" s="53"/>
      <c r="H39" s="53"/>
      <c r="I39" s="53"/>
      <c r="J39" s="53"/>
      <c r="K39" s="53"/>
      <c r="L39" s="53"/>
      <c r="M39" s="53"/>
    </row>
    <row r="40" spans="1:13" ht="12.75" customHeight="1" x14ac:dyDescent="0.35">
      <c r="A40" s="53"/>
      <c r="B40" s="53"/>
      <c r="C40" s="53"/>
      <c r="D40" s="53"/>
      <c r="E40" s="53"/>
      <c r="F40" s="53"/>
      <c r="G40" s="53"/>
      <c r="H40" s="53"/>
      <c r="I40" s="53"/>
      <c r="J40" s="53"/>
      <c r="K40" s="53"/>
      <c r="L40" s="53"/>
      <c r="M40" s="53"/>
    </row>
    <row r="41" spans="1:13" ht="12.75" customHeight="1" x14ac:dyDescent="0.35">
      <c r="A41" s="53"/>
      <c r="B41" s="53"/>
      <c r="C41" s="53"/>
      <c r="D41" s="53"/>
      <c r="E41" s="53"/>
      <c r="F41" s="53"/>
      <c r="G41" s="53"/>
      <c r="H41" s="53"/>
      <c r="I41" s="53"/>
      <c r="J41" s="53"/>
      <c r="K41" s="53"/>
      <c r="L41" s="53"/>
      <c r="M41" s="53"/>
    </row>
    <row r="42" spans="1:13" ht="11.25" customHeight="1" x14ac:dyDescent="0.35">
      <c r="A42" s="53"/>
      <c r="B42" s="53"/>
      <c r="C42" s="53"/>
      <c r="D42" s="53"/>
      <c r="E42" s="53"/>
      <c r="F42" s="53"/>
      <c r="G42" s="53"/>
      <c r="H42" s="53"/>
      <c r="I42" s="53"/>
      <c r="J42" s="53"/>
      <c r="K42" s="53"/>
      <c r="L42" s="53"/>
      <c r="M42" s="53"/>
    </row>
    <row r="43" spans="1:13" x14ac:dyDescent="0.35">
      <c r="A43" s="54" t="str">
        <f>HYPERLINK(Merkmal_Definition_Link,Merkmal_Definition_Link_Text)</f>
        <v>Nähere Informationen zur Arbeitslosenquote</v>
      </c>
      <c r="B43" s="54"/>
      <c r="C43" s="54"/>
      <c r="D43" s="54"/>
      <c r="E43" s="54"/>
      <c r="F43" s="54"/>
      <c r="G43" s="52"/>
      <c r="H43" s="52"/>
      <c r="I43" s="52"/>
      <c r="J43" s="52"/>
      <c r="K43" s="52"/>
      <c r="L43" s="52"/>
      <c r="M43" s="52"/>
    </row>
  </sheetData>
  <sheetProtection algorithmName="SHA-512" hashValue="o4Vb9Q56ZqoXy7xrsU3f9ka/qL5EsRKrSMwYJd9Zi7k09PNl1xNqbrk/1E33BVxTBYCnFP3vFImM8Wy8KSImRA==" saltValue="b9O7V83GbzLmdkTgFKnwXQ==" spinCount="100000" sheet="1" scenarios="1"/>
  <mergeCells count="2">
    <mergeCell ref="A38:M42"/>
    <mergeCell ref="A43:F43"/>
  </mergeCells>
  <pageMargins left="0.59055118110236227" right="0.59055118110236227" top="0.19685039370078741" bottom="0.19685039370078741" header="0.15748031496062992" footer="0.15748031496062992"/>
  <pageSetup paperSize="9" scale="92" orientation="landscape"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612353" r:id="rId4" name="Drop Down 1">
              <controlPr defaultSize="0" autoLine="0" autoPict="0">
                <anchor>
                  <from>
                    <xdr:col>3</xdr:col>
                    <xdr:colOff>952500</xdr:colOff>
                    <xdr:row>0</xdr:row>
                    <xdr:rowOff>31750</xdr:rowOff>
                  </from>
                  <to>
                    <xdr:col>7</xdr:col>
                    <xdr:colOff>889000</xdr:colOff>
                    <xdr:row>1</xdr:row>
                    <xdr:rowOff>222250</xdr:rowOff>
                  </to>
                </anchor>
              </controlPr>
            </control>
          </mc:Choice>
        </mc:AlternateContent>
        <mc:AlternateContent xmlns:mc="http://schemas.openxmlformats.org/markup-compatibility/2006">
          <mc:Choice Requires="x14">
            <control shapeId="612354" r:id="rId5" name="Spinner 2">
              <controlPr defaultSize="0" autoPict="0">
                <anchor>
                  <from>
                    <xdr:col>10</xdr:col>
                    <xdr:colOff>31750</xdr:colOff>
                    <xdr:row>0</xdr:row>
                    <xdr:rowOff>31750</xdr:rowOff>
                  </from>
                  <to>
                    <xdr:col>10</xdr:col>
                    <xdr:colOff>165100</xdr:colOff>
                    <xdr:row>1</xdr:row>
                    <xdr:rowOff>222250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I1069"/>
  <sheetViews>
    <sheetView workbookViewId="0">
      <pane xSplit="8" ySplit="2" topLeftCell="I3" activePane="bottomRight" state="frozen"/>
      <selection activeCell="A1082" sqref="A1082:XFD1082"/>
      <selection pane="topRight" activeCell="A1082" sqref="A1082:XFD1082"/>
      <selection pane="bottomLeft" activeCell="A1082" sqref="A1082:XFD1082"/>
      <selection pane="bottomRight" activeCell="AI2" sqref="I2:AI2"/>
    </sheetView>
  </sheetViews>
  <sheetFormatPr baseColWidth="10" defaultColWidth="11.453125" defaultRowHeight="13.5" x14ac:dyDescent="0.35"/>
  <cols>
    <col min="1" max="2" width="11.453125" style="8"/>
    <col min="3" max="6" width="15.54296875" style="8" customWidth="1"/>
    <col min="7" max="7" width="10" style="8" bestFit="1" customWidth="1"/>
    <col min="8" max="8" width="12" style="8" bestFit="1" customWidth="1"/>
    <col min="9" max="14" width="12.54296875" style="8" bestFit="1" customWidth="1"/>
    <col min="15" max="15" width="12" style="8" bestFit="1" customWidth="1"/>
    <col min="16" max="25" width="12.54296875" style="8" bestFit="1" customWidth="1"/>
    <col min="26" max="16384" width="11.453125" style="8"/>
  </cols>
  <sheetData>
    <row r="1" spans="1:35" x14ac:dyDescent="0.35">
      <c r="A1" s="8">
        <v>1</v>
      </c>
      <c r="B1" s="8">
        <v>2</v>
      </c>
      <c r="C1" s="8">
        <v>3</v>
      </c>
      <c r="D1" s="8">
        <v>4</v>
      </c>
      <c r="E1" s="8">
        <v>5</v>
      </c>
      <c r="F1" s="8">
        <v>6</v>
      </c>
      <c r="G1" s="8">
        <v>7</v>
      </c>
      <c r="H1" s="8">
        <v>8</v>
      </c>
      <c r="I1" s="8">
        <v>9</v>
      </c>
      <c r="J1" s="8">
        <v>10</v>
      </c>
      <c r="K1" s="8">
        <v>11</v>
      </c>
      <c r="L1" s="8">
        <v>12</v>
      </c>
      <c r="M1" s="8">
        <v>13</v>
      </c>
      <c r="N1" s="8">
        <v>14</v>
      </c>
      <c r="O1" s="8">
        <v>15</v>
      </c>
      <c r="P1" s="8">
        <v>16</v>
      </c>
      <c r="Q1" s="8">
        <v>17</v>
      </c>
      <c r="R1" s="8">
        <v>18</v>
      </c>
      <c r="S1" s="8">
        <v>19</v>
      </c>
      <c r="T1" s="8">
        <v>20</v>
      </c>
      <c r="U1" s="8">
        <v>21</v>
      </c>
      <c r="V1" s="8">
        <v>22</v>
      </c>
      <c r="W1" s="8">
        <v>23</v>
      </c>
      <c r="X1" s="8">
        <v>24</v>
      </c>
      <c r="Y1" s="8">
        <v>25</v>
      </c>
      <c r="Z1" s="8">
        <v>26</v>
      </c>
      <c r="AA1" s="8">
        <v>27</v>
      </c>
      <c r="AB1" s="8">
        <v>28</v>
      </c>
      <c r="AC1" s="8">
        <v>29</v>
      </c>
      <c r="AD1" s="8">
        <v>30</v>
      </c>
      <c r="AE1" s="8">
        <v>31</v>
      </c>
      <c r="AF1" s="8">
        <v>32</v>
      </c>
      <c r="AG1" s="8">
        <v>33</v>
      </c>
      <c r="AH1" s="8">
        <v>34</v>
      </c>
      <c r="AI1" s="8">
        <v>35</v>
      </c>
    </row>
    <row r="2" spans="1:35" ht="14.5" x14ac:dyDescent="0.35">
      <c r="A2" s="8" t="s">
        <v>155</v>
      </c>
      <c r="B2" s="8" t="s">
        <v>103</v>
      </c>
      <c r="C2" s="30" t="s">
        <v>187</v>
      </c>
      <c r="D2" s="30" t="s">
        <v>149</v>
      </c>
      <c r="E2" s="30" t="s">
        <v>52</v>
      </c>
      <c r="F2" s="30" t="s">
        <v>355</v>
      </c>
      <c r="G2" s="30" t="s">
        <v>356</v>
      </c>
      <c r="H2" s="30" t="s">
        <v>357</v>
      </c>
      <c r="I2" s="31">
        <v>2000</v>
      </c>
      <c r="J2" s="31">
        <v>2001</v>
      </c>
      <c r="K2" s="31">
        <v>2002</v>
      </c>
      <c r="L2" s="31">
        <v>2003</v>
      </c>
      <c r="M2" s="31">
        <v>2004</v>
      </c>
      <c r="N2" s="31">
        <v>2005</v>
      </c>
      <c r="O2" s="31">
        <v>2006</v>
      </c>
      <c r="P2" s="31">
        <v>2007</v>
      </c>
      <c r="Q2" s="31">
        <v>2008</v>
      </c>
      <c r="R2" s="31">
        <v>2009</v>
      </c>
      <c r="S2" s="31">
        <v>2010</v>
      </c>
      <c r="T2" s="31">
        <v>2011</v>
      </c>
      <c r="U2" s="31">
        <v>2012</v>
      </c>
      <c r="V2" s="31">
        <v>2013</v>
      </c>
      <c r="W2" s="31">
        <v>2014</v>
      </c>
      <c r="X2" s="31">
        <v>2015</v>
      </c>
      <c r="Y2" s="31">
        <v>2016</v>
      </c>
      <c r="Z2" s="31">
        <v>2017</v>
      </c>
      <c r="AA2" s="31">
        <v>2018</v>
      </c>
      <c r="AB2" s="31">
        <v>2019</v>
      </c>
      <c r="AC2" s="31">
        <v>2020</v>
      </c>
      <c r="AD2" s="31">
        <v>2021</v>
      </c>
      <c r="AE2" s="31">
        <v>2022</v>
      </c>
      <c r="AF2" s="31">
        <v>2023</v>
      </c>
      <c r="AG2" s="31">
        <v>2024</v>
      </c>
      <c r="AH2" s="31">
        <v>2025</v>
      </c>
      <c r="AI2" s="31">
        <v>2026</v>
      </c>
    </row>
    <row r="3" spans="1:35" ht="14.5" x14ac:dyDescent="0.35">
      <c r="A3" s="8" t="str">
        <f>C3&amp;D3</f>
        <v>AbgabenquoteBelgien</v>
      </c>
      <c r="B3" s="8">
        <v>3</v>
      </c>
      <c r="C3" s="32" t="s">
        <v>60</v>
      </c>
      <c r="D3" s="32" t="s">
        <v>9</v>
      </c>
      <c r="E3" s="32" t="s">
        <v>61</v>
      </c>
      <c r="F3" s="32" t="s">
        <v>343</v>
      </c>
      <c r="G3" s="32" t="s">
        <v>32</v>
      </c>
      <c r="H3" s="32" t="s">
        <v>376</v>
      </c>
      <c r="I3" s="33">
        <v>46.188533700000001</v>
      </c>
      <c r="J3" s="33">
        <v>46.074090099999999</v>
      </c>
      <c r="K3" s="33">
        <v>46.346666300000003</v>
      </c>
      <c r="L3" s="33">
        <v>45.754768300000002</v>
      </c>
      <c r="M3" s="33">
        <v>45.854436200000002</v>
      </c>
      <c r="N3" s="33">
        <v>45.660558600000002</v>
      </c>
      <c r="O3" s="33">
        <v>45.564575300000001</v>
      </c>
      <c r="P3" s="33">
        <v>45.265496200000001</v>
      </c>
      <c r="Q3" s="33">
        <v>46.050825199999998</v>
      </c>
      <c r="R3" s="33">
        <v>45.196441299999996</v>
      </c>
      <c r="S3" s="33">
        <v>45.634210099999997</v>
      </c>
      <c r="T3" s="33">
        <v>46.16563</v>
      </c>
      <c r="U3" s="33">
        <v>47.286103900000001</v>
      </c>
      <c r="V3" s="33">
        <v>48.081516100000002</v>
      </c>
      <c r="W3" s="33">
        <v>47.6479924</v>
      </c>
      <c r="X3" s="33">
        <v>47.163267900000001</v>
      </c>
      <c r="Y3" s="33">
        <v>46.415208999999997</v>
      </c>
      <c r="Z3" s="33">
        <v>46.929391299999999</v>
      </c>
      <c r="AA3" s="33">
        <v>46.843186299999999</v>
      </c>
      <c r="AB3" s="33">
        <v>45.268309199999997</v>
      </c>
      <c r="AC3" s="33">
        <v>45.103028399999999</v>
      </c>
      <c r="AD3" s="33">
        <v>45.164510200000002</v>
      </c>
      <c r="AE3" s="33">
        <v>44.3534626</v>
      </c>
      <c r="AF3" s="33">
        <v>44.485919199999998</v>
      </c>
      <c r="AG3" s="33">
        <v>44.561332899999996</v>
      </c>
      <c r="AH3" s="33">
        <v>44.368796400000001</v>
      </c>
      <c r="AI3" s="33">
        <v>44.210205199999997</v>
      </c>
    </row>
    <row r="4" spans="1:35" ht="14.5" x14ac:dyDescent="0.35">
      <c r="A4" s="8" t="str">
        <f t="shared" ref="A4:A67" si="0">C4&amp;D4</f>
        <v>AbgabenquoteBulgarien</v>
      </c>
      <c r="B4" s="8">
        <v>4</v>
      </c>
      <c r="C4" s="32" t="s">
        <v>60</v>
      </c>
      <c r="D4" s="32" t="s">
        <v>25</v>
      </c>
      <c r="E4" s="32" t="s">
        <v>61</v>
      </c>
      <c r="F4" s="32" t="s">
        <v>343</v>
      </c>
      <c r="G4" s="32" t="s">
        <v>32</v>
      </c>
      <c r="H4" s="32" t="s">
        <v>376</v>
      </c>
      <c r="I4" s="33">
        <v>34.040145199999998</v>
      </c>
      <c r="J4" s="33">
        <v>32.654149199999999</v>
      </c>
      <c r="K4" s="33">
        <v>30.5341764</v>
      </c>
      <c r="L4" s="33">
        <v>30.663102800000001</v>
      </c>
      <c r="M4" s="33">
        <v>31.4218969</v>
      </c>
      <c r="N4" s="33">
        <v>30.821141399999998</v>
      </c>
      <c r="O4" s="33">
        <v>30.523663800000001</v>
      </c>
      <c r="P4" s="33">
        <v>30.5367915</v>
      </c>
      <c r="Q4" s="33">
        <v>30.601307800000001</v>
      </c>
      <c r="R4" s="33">
        <v>26.733611700000001</v>
      </c>
      <c r="S4" s="33">
        <v>25.398103299999999</v>
      </c>
      <c r="T4" s="33">
        <v>25.477625499999998</v>
      </c>
      <c r="U4" s="33">
        <v>26.078898800000001</v>
      </c>
      <c r="V4" s="33">
        <v>28.132118999999999</v>
      </c>
      <c r="W4" s="33">
        <v>28.399305999999999</v>
      </c>
      <c r="X4" s="33">
        <v>28.863289900000002</v>
      </c>
      <c r="Y4" s="33">
        <v>29.1843979</v>
      </c>
      <c r="Z4" s="33">
        <v>29.840897699999999</v>
      </c>
      <c r="AA4" s="33">
        <v>29.719748200000002</v>
      </c>
      <c r="AB4" s="33">
        <v>30.463939</v>
      </c>
      <c r="AC4" s="33">
        <v>30.348131599999999</v>
      </c>
      <c r="AD4" s="33">
        <v>30.666931099999999</v>
      </c>
      <c r="AE4" s="33">
        <v>31.059141499999999</v>
      </c>
      <c r="AF4" s="33">
        <v>29.9240776</v>
      </c>
      <c r="AG4" s="33">
        <v>31.576856899999999</v>
      </c>
      <c r="AH4" s="33">
        <v>32.183232400000001</v>
      </c>
      <c r="AI4" s="33">
        <v>32.171137700000003</v>
      </c>
    </row>
    <row r="5" spans="1:35" ht="14.5" x14ac:dyDescent="0.35">
      <c r="A5" s="8" t="str">
        <f t="shared" si="0"/>
        <v>AbgabenquoteDänemark</v>
      </c>
      <c r="B5" s="8">
        <v>5</v>
      </c>
      <c r="C5" s="32" t="s">
        <v>60</v>
      </c>
      <c r="D5" s="32" t="s">
        <v>5</v>
      </c>
      <c r="E5" s="32" t="s">
        <v>61</v>
      </c>
      <c r="F5" s="32" t="s">
        <v>343</v>
      </c>
      <c r="G5" s="32" t="s">
        <v>32</v>
      </c>
      <c r="H5" s="32" t="s">
        <v>376</v>
      </c>
      <c r="I5" s="33">
        <v>48.5156773</v>
      </c>
      <c r="J5" s="33">
        <v>47.568018199999997</v>
      </c>
      <c r="K5" s="33">
        <v>47.070875899999997</v>
      </c>
      <c r="L5" s="33">
        <v>47.261383500000001</v>
      </c>
      <c r="M5" s="33">
        <v>47.800970700000001</v>
      </c>
      <c r="N5" s="33">
        <v>49.298951600000002</v>
      </c>
      <c r="O5" s="33">
        <v>47.8041129</v>
      </c>
      <c r="P5" s="33">
        <v>47.793896199999999</v>
      </c>
      <c r="Q5" s="33">
        <v>46.013481599999999</v>
      </c>
      <c r="R5" s="33">
        <v>46.0244474</v>
      </c>
      <c r="S5" s="33">
        <v>46.298014999999999</v>
      </c>
      <c r="T5" s="33">
        <v>46.347724700000001</v>
      </c>
      <c r="U5" s="33">
        <v>46.988680299999999</v>
      </c>
      <c r="V5" s="33">
        <v>47.231349700000003</v>
      </c>
      <c r="W5" s="33">
        <v>50.000108099999999</v>
      </c>
      <c r="X5" s="33">
        <v>47.610214800000001</v>
      </c>
      <c r="Y5" s="33">
        <v>46.870055399999998</v>
      </c>
      <c r="Z5" s="33">
        <v>46.480805099999998</v>
      </c>
      <c r="AA5" s="33">
        <v>45.405102300000003</v>
      </c>
      <c r="AB5" s="33">
        <v>48.057656199999997</v>
      </c>
      <c r="AC5" s="33">
        <v>48.132511000000001</v>
      </c>
      <c r="AD5" s="33">
        <v>48.0724096</v>
      </c>
      <c r="AE5" s="33">
        <v>42.635322100000003</v>
      </c>
      <c r="AF5" s="33">
        <v>44.077413900000003</v>
      </c>
      <c r="AG5" s="33">
        <v>44.341965600000002</v>
      </c>
      <c r="AH5" s="33">
        <v>44.0002657</v>
      </c>
      <c r="AI5" s="33">
        <v>43.940311800000003</v>
      </c>
    </row>
    <row r="6" spans="1:35" ht="14.5" x14ac:dyDescent="0.35">
      <c r="A6" s="8" t="str">
        <f t="shared" si="0"/>
        <v>AbgabenquoteDeutschland</v>
      </c>
      <c r="B6" s="8">
        <v>6</v>
      </c>
      <c r="C6" s="32" t="s">
        <v>60</v>
      </c>
      <c r="D6" s="32" t="s">
        <v>2</v>
      </c>
      <c r="E6" s="32" t="s">
        <v>61</v>
      </c>
      <c r="F6" s="32" t="s">
        <v>343</v>
      </c>
      <c r="G6" s="32" t="s">
        <v>32</v>
      </c>
      <c r="H6" s="32" t="s">
        <v>376</v>
      </c>
      <c r="I6" s="33">
        <v>41.647117399999999</v>
      </c>
      <c r="J6" s="33">
        <v>39.6841765</v>
      </c>
      <c r="K6" s="33">
        <v>39.276320499999997</v>
      </c>
      <c r="L6" s="33">
        <v>39.588140000000003</v>
      </c>
      <c r="M6" s="33">
        <v>38.690428400000002</v>
      </c>
      <c r="N6" s="33">
        <v>38.710157299999999</v>
      </c>
      <c r="O6" s="33">
        <v>38.864346400000002</v>
      </c>
      <c r="P6" s="33">
        <v>38.994186200000001</v>
      </c>
      <c r="Q6" s="33">
        <v>39.364014099999999</v>
      </c>
      <c r="R6" s="33">
        <v>39.772332800000001</v>
      </c>
      <c r="S6" s="33">
        <v>38.340060999999999</v>
      </c>
      <c r="T6" s="33">
        <v>38.822152899999999</v>
      </c>
      <c r="U6" s="33">
        <v>39.473107200000001</v>
      </c>
      <c r="V6" s="33">
        <v>39.782197799999999</v>
      </c>
      <c r="W6" s="33">
        <v>39.655831999999997</v>
      </c>
      <c r="X6" s="33">
        <v>40.0571354</v>
      </c>
      <c r="Y6" s="33">
        <v>40.499482200000003</v>
      </c>
      <c r="Z6" s="33">
        <v>40.692652000000002</v>
      </c>
      <c r="AA6" s="33">
        <v>41.166408699999998</v>
      </c>
      <c r="AB6" s="33">
        <v>41.432071200000003</v>
      </c>
      <c r="AC6" s="33">
        <v>41.278749500000004</v>
      </c>
      <c r="AD6" s="33">
        <v>42.088503600000003</v>
      </c>
      <c r="AE6" s="33">
        <v>41.660710399999999</v>
      </c>
      <c r="AF6" s="33">
        <v>40.258603999999998</v>
      </c>
      <c r="AG6" s="33">
        <v>40.950100999999997</v>
      </c>
      <c r="AH6" s="33">
        <v>41.289698199999997</v>
      </c>
      <c r="AI6" s="33">
        <v>41.274084100000003</v>
      </c>
    </row>
    <row r="7" spans="1:35" ht="14.5" x14ac:dyDescent="0.35">
      <c r="A7" s="8" t="str">
        <f t="shared" si="0"/>
        <v>AbgabenquoteEstland</v>
      </c>
      <c r="B7" s="8">
        <v>7</v>
      </c>
      <c r="C7" s="32" t="s">
        <v>60</v>
      </c>
      <c r="D7" s="32" t="s">
        <v>18</v>
      </c>
      <c r="E7" s="32" t="s">
        <v>61</v>
      </c>
      <c r="F7" s="32" t="s">
        <v>343</v>
      </c>
      <c r="G7" s="32" t="s">
        <v>32</v>
      </c>
      <c r="H7" s="32" t="s">
        <v>376</v>
      </c>
      <c r="I7" s="33">
        <v>31.148284700000001</v>
      </c>
      <c r="J7" s="33">
        <v>30.404662200000001</v>
      </c>
      <c r="K7" s="33">
        <v>31.073015999999999</v>
      </c>
      <c r="L7" s="33">
        <v>30.878010100000001</v>
      </c>
      <c r="M7" s="33">
        <v>31.099776899999998</v>
      </c>
      <c r="N7" s="33">
        <v>29.875967800000002</v>
      </c>
      <c r="O7" s="33">
        <v>30.538730699999999</v>
      </c>
      <c r="P7" s="33">
        <v>31.141935</v>
      </c>
      <c r="Q7" s="33">
        <v>31.488026900000001</v>
      </c>
      <c r="R7" s="33">
        <v>34.861815399999998</v>
      </c>
      <c r="S7" s="33">
        <v>33.191265399999999</v>
      </c>
      <c r="T7" s="33">
        <v>31.435694699999999</v>
      </c>
      <c r="U7" s="33">
        <v>31.995526000000002</v>
      </c>
      <c r="V7" s="33">
        <v>31.785768900000001</v>
      </c>
      <c r="W7" s="33">
        <v>32.380762099999998</v>
      </c>
      <c r="X7" s="33">
        <v>33.5291049</v>
      </c>
      <c r="Y7" s="33">
        <v>33.684724299999999</v>
      </c>
      <c r="Z7" s="33">
        <v>32.756007099999998</v>
      </c>
      <c r="AA7" s="33">
        <v>32.793955199999999</v>
      </c>
      <c r="AB7" s="33">
        <v>33.214316099999998</v>
      </c>
      <c r="AC7" s="33">
        <v>33.417364599999999</v>
      </c>
      <c r="AD7" s="33">
        <v>34.123881300000001</v>
      </c>
      <c r="AE7" s="33">
        <v>33.0891375</v>
      </c>
      <c r="AF7" s="33">
        <v>34.043851500000002</v>
      </c>
      <c r="AG7" s="33">
        <v>35.225693999999997</v>
      </c>
      <c r="AH7" s="33">
        <v>36.653551200000003</v>
      </c>
      <c r="AI7" s="33">
        <v>37.0785725</v>
      </c>
    </row>
    <row r="8" spans="1:35" ht="14.5" x14ac:dyDescent="0.35">
      <c r="A8" s="8" t="str">
        <f t="shared" si="0"/>
        <v>AbgabenquoteEU27</v>
      </c>
      <c r="B8" s="8">
        <v>8</v>
      </c>
      <c r="C8" s="32" t="s">
        <v>60</v>
      </c>
      <c r="D8" s="32" t="s">
        <v>367</v>
      </c>
      <c r="E8" s="32" t="s">
        <v>61</v>
      </c>
      <c r="F8" s="32" t="s">
        <v>343</v>
      </c>
      <c r="G8" s="32" t="s">
        <v>32</v>
      </c>
      <c r="H8" s="32" t="s">
        <v>376</v>
      </c>
      <c r="I8" s="33">
        <v>41.110523100000002</v>
      </c>
      <c r="J8" s="33">
        <v>40.1619697</v>
      </c>
      <c r="K8" s="33">
        <v>39.770958</v>
      </c>
      <c r="L8" s="33">
        <v>39.756631599999999</v>
      </c>
      <c r="M8" s="33">
        <v>39.482858299999997</v>
      </c>
      <c r="N8" s="33">
        <v>39.686018400000002</v>
      </c>
      <c r="O8" s="33">
        <v>39.956037500000001</v>
      </c>
      <c r="P8" s="33">
        <v>40.047159499999999</v>
      </c>
      <c r="Q8" s="33">
        <v>39.524468499999998</v>
      </c>
      <c r="R8" s="33">
        <v>39.154779699999999</v>
      </c>
      <c r="S8" s="33">
        <v>38.996676899999997</v>
      </c>
      <c r="T8" s="33">
        <v>39.418210000000002</v>
      </c>
      <c r="U8" s="33">
        <v>40.405778900000001</v>
      </c>
      <c r="V8" s="33">
        <v>40.936976600000001</v>
      </c>
      <c r="W8" s="33">
        <v>41.020006000000002</v>
      </c>
      <c r="X8" s="33">
        <v>40.835458899999999</v>
      </c>
      <c r="Y8" s="33">
        <v>40.933172599999999</v>
      </c>
      <c r="Z8" s="33">
        <v>41.015099200000002</v>
      </c>
      <c r="AA8" s="33">
        <v>41.081951599999996</v>
      </c>
      <c r="AB8" s="33">
        <v>40.949531299999997</v>
      </c>
      <c r="AC8" s="33">
        <v>41.083915099999999</v>
      </c>
      <c r="AD8" s="33">
        <v>41.236732799999999</v>
      </c>
      <c r="AE8" s="33">
        <v>40.710517299999999</v>
      </c>
      <c r="AF8" s="33">
        <v>40.018939099999997</v>
      </c>
      <c r="AG8" s="33">
        <v>40.5120614</v>
      </c>
      <c r="AH8" s="33">
        <v>40.6896694</v>
      </c>
      <c r="AI8" s="33">
        <v>40.656109000000001</v>
      </c>
    </row>
    <row r="9" spans="1:35" ht="14.5" x14ac:dyDescent="0.35">
      <c r="A9" s="8" t="str">
        <f t="shared" si="0"/>
        <v>AbgabenquoteFinnland</v>
      </c>
      <c r="B9" s="8">
        <v>9</v>
      </c>
      <c r="C9" s="32" t="s">
        <v>60</v>
      </c>
      <c r="D9" s="32" t="s">
        <v>14</v>
      </c>
      <c r="E9" s="32" t="s">
        <v>61</v>
      </c>
      <c r="F9" s="32" t="s">
        <v>343</v>
      </c>
      <c r="G9" s="32" t="s">
        <v>32</v>
      </c>
      <c r="H9" s="32" t="s">
        <v>376</v>
      </c>
      <c r="I9" s="33">
        <v>45.973193700000003</v>
      </c>
      <c r="J9" s="33">
        <v>43.281032799999998</v>
      </c>
      <c r="K9" s="33">
        <v>43.443815700000002</v>
      </c>
      <c r="L9" s="33">
        <v>42.493112000000004</v>
      </c>
      <c r="M9" s="33">
        <v>41.894028599999999</v>
      </c>
      <c r="N9" s="33">
        <v>42.181749699999997</v>
      </c>
      <c r="O9" s="33">
        <v>42.225834599999999</v>
      </c>
      <c r="P9" s="33">
        <v>41.5243319</v>
      </c>
      <c r="Q9" s="33">
        <v>41.207600399999997</v>
      </c>
      <c r="R9" s="33">
        <v>40.896360100000003</v>
      </c>
      <c r="S9" s="33">
        <v>40.696370399999999</v>
      </c>
      <c r="T9" s="33">
        <v>41.998431600000004</v>
      </c>
      <c r="U9" s="33">
        <v>42.687320999999997</v>
      </c>
      <c r="V9" s="33">
        <v>43.714649399999999</v>
      </c>
      <c r="W9" s="33">
        <v>43.867770999999998</v>
      </c>
      <c r="X9" s="33">
        <v>43.915087200000002</v>
      </c>
      <c r="Y9" s="33">
        <v>44.2352712</v>
      </c>
      <c r="Z9" s="33">
        <v>43.294349099999998</v>
      </c>
      <c r="AA9" s="33">
        <v>42.787779499999999</v>
      </c>
      <c r="AB9" s="33">
        <v>42.6320026</v>
      </c>
      <c r="AC9" s="33">
        <v>42.237940299999998</v>
      </c>
      <c r="AD9" s="33">
        <v>43.645784800000001</v>
      </c>
      <c r="AE9" s="33">
        <v>43.521441099999997</v>
      </c>
      <c r="AF9" s="33">
        <v>42.718791199999998</v>
      </c>
      <c r="AG9" s="33">
        <v>42.112133200000002</v>
      </c>
      <c r="AH9" s="33">
        <v>42.732368299999997</v>
      </c>
      <c r="AI9" s="33">
        <v>42.846260800000003</v>
      </c>
    </row>
    <row r="10" spans="1:35" ht="14.5" x14ac:dyDescent="0.35">
      <c r="A10" s="8" t="str">
        <f t="shared" si="0"/>
        <v>AbgabenquoteFrankreich</v>
      </c>
      <c r="B10" s="8">
        <v>10</v>
      </c>
      <c r="C10" s="32" t="s">
        <v>60</v>
      </c>
      <c r="D10" s="32" t="s">
        <v>0</v>
      </c>
      <c r="E10" s="32" t="s">
        <v>61</v>
      </c>
      <c r="F10" s="32" t="s">
        <v>343</v>
      </c>
      <c r="G10" s="32" t="s">
        <v>32</v>
      </c>
      <c r="H10" s="32" t="s">
        <v>376</v>
      </c>
      <c r="I10" s="33">
        <v>45.215003600000003</v>
      </c>
      <c r="J10" s="33">
        <v>45.110935699999999</v>
      </c>
      <c r="K10" s="33">
        <v>44.417974800000003</v>
      </c>
      <c r="L10" s="33">
        <v>44.273440999999998</v>
      </c>
      <c r="M10" s="33">
        <v>44.380489500000003</v>
      </c>
      <c r="N10" s="33">
        <v>44.701701300000003</v>
      </c>
      <c r="O10" s="33">
        <v>45.085245</v>
      </c>
      <c r="P10" s="33">
        <v>44.559030900000003</v>
      </c>
      <c r="Q10" s="33">
        <v>44.467639900000002</v>
      </c>
      <c r="R10" s="33">
        <v>44.079108400000003</v>
      </c>
      <c r="S10" s="33">
        <v>44.1900257</v>
      </c>
      <c r="T10" s="33">
        <v>45.293130699999999</v>
      </c>
      <c r="U10" s="33">
        <v>46.549791300000003</v>
      </c>
      <c r="V10" s="33">
        <v>47.41778</v>
      </c>
      <c r="W10" s="33">
        <v>47.611930200000003</v>
      </c>
      <c r="X10" s="33">
        <v>47.671315399999997</v>
      </c>
      <c r="Y10" s="33">
        <v>47.6789518</v>
      </c>
      <c r="Z10" s="33">
        <v>48.459892199999999</v>
      </c>
      <c r="AA10" s="33">
        <v>48.301972800000001</v>
      </c>
      <c r="AB10" s="33">
        <v>47.261482899999997</v>
      </c>
      <c r="AC10" s="33">
        <v>47.356699499999998</v>
      </c>
      <c r="AD10" s="33">
        <v>46.885453599999998</v>
      </c>
      <c r="AE10" s="33">
        <v>47.609676</v>
      </c>
      <c r="AF10" s="33">
        <v>45.586696699999997</v>
      </c>
      <c r="AG10" s="33">
        <v>45.408975400000003</v>
      </c>
      <c r="AH10" s="33">
        <v>46.180582200000003</v>
      </c>
      <c r="AI10" s="33">
        <v>46.137266500000003</v>
      </c>
    </row>
    <row r="11" spans="1:35" ht="14.5" x14ac:dyDescent="0.35">
      <c r="A11" s="8" t="str">
        <f t="shared" si="0"/>
        <v>AbgabenquoteGriechenland</v>
      </c>
      <c r="B11" s="8">
        <v>11</v>
      </c>
      <c r="C11" s="32" t="s">
        <v>60</v>
      </c>
      <c r="D11" s="32" t="s">
        <v>6</v>
      </c>
      <c r="E11" s="32" t="s">
        <v>61</v>
      </c>
      <c r="F11" s="32" t="s">
        <v>343</v>
      </c>
      <c r="G11" s="32" t="s">
        <v>32</v>
      </c>
      <c r="H11" s="32" t="s">
        <v>376</v>
      </c>
      <c r="I11" s="33">
        <v>36.181864500000003</v>
      </c>
      <c r="J11" s="33">
        <v>34.471209500000001</v>
      </c>
      <c r="K11" s="33">
        <v>35.6035842</v>
      </c>
      <c r="L11" s="33">
        <v>33.863923700000001</v>
      </c>
      <c r="M11" s="33">
        <v>32.867692400000003</v>
      </c>
      <c r="N11" s="33">
        <v>34.248345399999998</v>
      </c>
      <c r="O11" s="33">
        <v>33.218299299999998</v>
      </c>
      <c r="P11" s="33">
        <v>33.993897599999997</v>
      </c>
      <c r="Q11" s="33">
        <v>34.1863879</v>
      </c>
      <c r="R11" s="33">
        <v>33.390008799999997</v>
      </c>
      <c r="S11" s="33">
        <v>34.601494000000002</v>
      </c>
      <c r="T11" s="33">
        <v>36.752900199999999</v>
      </c>
      <c r="U11" s="33">
        <v>40.2524412</v>
      </c>
      <c r="V11" s="33">
        <v>39.478092400000001</v>
      </c>
      <c r="W11" s="33">
        <v>40.060971700000003</v>
      </c>
      <c r="X11" s="33">
        <v>40.360593999999999</v>
      </c>
      <c r="Y11" s="33">
        <v>42.428204200000003</v>
      </c>
      <c r="Z11" s="33">
        <v>42.558093</v>
      </c>
      <c r="AA11" s="33">
        <v>42.779867500000002</v>
      </c>
      <c r="AB11" s="33">
        <v>41.473111699999997</v>
      </c>
      <c r="AC11" s="33">
        <v>41.352357599999998</v>
      </c>
      <c r="AD11" s="33">
        <v>41.462966299999998</v>
      </c>
      <c r="AE11" s="33">
        <v>42.821109999999997</v>
      </c>
      <c r="AF11" s="33">
        <v>40.669378399999999</v>
      </c>
      <c r="AG11" s="33">
        <v>40.526550800000003</v>
      </c>
      <c r="AH11" s="33">
        <v>39.433070600000001</v>
      </c>
      <c r="AI11" s="33">
        <v>39.376814500000002</v>
      </c>
    </row>
    <row r="12" spans="1:35" ht="14.5" x14ac:dyDescent="0.35">
      <c r="A12" s="8" t="str">
        <f t="shared" si="0"/>
        <v>AbgabenquoteIrland</v>
      </c>
      <c r="B12" s="8">
        <v>12</v>
      </c>
      <c r="C12" s="32" t="s">
        <v>60</v>
      </c>
      <c r="D12" s="32" t="s">
        <v>4</v>
      </c>
      <c r="E12" s="32" t="s">
        <v>61</v>
      </c>
      <c r="F12" s="32" t="s">
        <v>343</v>
      </c>
      <c r="G12" s="32" t="s">
        <v>32</v>
      </c>
      <c r="H12" s="32" t="s">
        <v>376</v>
      </c>
      <c r="I12" s="33">
        <v>32.010117700000002</v>
      </c>
      <c r="J12" s="33">
        <v>29.880488199999998</v>
      </c>
      <c r="K12" s="33">
        <v>29.130827</v>
      </c>
      <c r="L12" s="33">
        <v>29.822282900000001</v>
      </c>
      <c r="M12" s="33">
        <v>30.904086400000001</v>
      </c>
      <c r="N12" s="33">
        <v>31.345301200000002</v>
      </c>
      <c r="O12" s="33">
        <v>32.731170599999999</v>
      </c>
      <c r="P12" s="33">
        <v>32.155661899999998</v>
      </c>
      <c r="Q12" s="33">
        <v>30.512900900000002</v>
      </c>
      <c r="R12" s="33">
        <v>29.027409299999999</v>
      </c>
      <c r="S12" s="33">
        <v>28.444967999999999</v>
      </c>
      <c r="T12" s="33">
        <v>28.889136799999999</v>
      </c>
      <c r="U12" s="33">
        <v>29.3820829</v>
      </c>
      <c r="V12" s="33">
        <v>29.312442099999998</v>
      </c>
      <c r="W12" s="33">
        <v>29.125441200000001</v>
      </c>
      <c r="X12" s="33">
        <v>23.224862000000002</v>
      </c>
      <c r="Y12" s="33">
        <v>24.0225054</v>
      </c>
      <c r="Z12" s="33">
        <v>22.671858400000001</v>
      </c>
      <c r="AA12" s="33">
        <v>22.627665</v>
      </c>
      <c r="AB12" s="33">
        <v>22.297208600000001</v>
      </c>
      <c r="AC12" s="33">
        <v>20.240670600000001</v>
      </c>
      <c r="AD12" s="33">
        <v>20.905643600000001</v>
      </c>
      <c r="AE12" s="33">
        <v>21.0774911</v>
      </c>
      <c r="AF12" s="33">
        <v>22.673330799999999</v>
      </c>
      <c r="AG12" s="33">
        <v>24.0932785</v>
      </c>
      <c r="AH12" s="33">
        <v>23.992567699999999</v>
      </c>
      <c r="AI12" s="33">
        <v>23.837254000000001</v>
      </c>
    </row>
    <row r="13" spans="1:35" ht="14.5" x14ac:dyDescent="0.35">
      <c r="A13" s="8" t="str">
        <f t="shared" si="0"/>
        <v>AbgabenquoteItalien</v>
      </c>
      <c r="B13" s="8">
        <v>13</v>
      </c>
      <c r="C13" s="32" t="s">
        <v>60</v>
      </c>
      <c r="D13" s="32" t="s">
        <v>3</v>
      </c>
      <c r="E13" s="32" t="s">
        <v>61</v>
      </c>
      <c r="F13" s="32" t="s">
        <v>343</v>
      </c>
      <c r="G13" s="32" t="s">
        <v>32</v>
      </c>
      <c r="H13" s="32" t="s">
        <v>376</v>
      </c>
      <c r="I13" s="33">
        <v>40.016976999999997</v>
      </c>
      <c r="J13" s="33">
        <v>39.933576000000002</v>
      </c>
      <c r="K13" s="33">
        <v>39.594848399999997</v>
      </c>
      <c r="L13" s="33">
        <v>39.829039299999998</v>
      </c>
      <c r="M13" s="33">
        <v>39.193232199999997</v>
      </c>
      <c r="N13" s="33">
        <v>39.009705400000001</v>
      </c>
      <c r="O13" s="33">
        <v>40.0800275</v>
      </c>
      <c r="P13" s="33">
        <v>41.406301800000001</v>
      </c>
      <c r="Q13" s="33">
        <v>41.253832500000001</v>
      </c>
      <c r="R13" s="33">
        <v>41.870219900000002</v>
      </c>
      <c r="S13" s="33">
        <v>41.523545300000002</v>
      </c>
      <c r="T13" s="33">
        <v>41.382927600000002</v>
      </c>
      <c r="U13" s="33">
        <v>43.3020791</v>
      </c>
      <c r="V13" s="33">
        <v>43.468703099999999</v>
      </c>
      <c r="W13" s="33">
        <v>43.248711499999999</v>
      </c>
      <c r="X13" s="33">
        <v>43.157880400000003</v>
      </c>
      <c r="Y13" s="33">
        <v>42.331358399999999</v>
      </c>
      <c r="Z13" s="33">
        <v>42.067924599999998</v>
      </c>
      <c r="AA13" s="33">
        <v>41.845723200000002</v>
      </c>
      <c r="AB13" s="33">
        <v>42.466553900000001</v>
      </c>
      <c r="AC13" s="33">
        <v>42.904784100000001</v>
      </c>
      <c r="AD13" s="33">
        <v>42.504035500000001</v>
      </c>
      <c r="AE13" s="33">
        <v>41.930644999999998</v>
      </c>
      <c r="AF13" s="33">
        <v>41.672275200000001</v>
      </c>
      <c r="AG13" s="33">
        <v>42.690732699999998</v>
      </c>
      <c r="AH13" s="33">
        <v>43.014488299999996</v>
      </c>
      <c r="AI13" s="33">
        <v>43.033883699999997</v>
      </c>
    </row>
    <row r="14" spans="1:35" ht="14.5" x14ac:dyDescent="0.35">
      <c r="A14" s="8" t="str">
        <f t="shared" si="0"/>
        <v>AbgabenquoteKroatien</v>
      </c>
      <c r="B14" s="8">
        <v>14</v>
      </c>
      <c r="C14" s="32" t="s">
        <v>60</v>
      </c>
      <c r="D14" s="32" t="s">
        <v>27</v>
      </c>
      <c r="E14" s="32" t="s">
        <v>61</v>
      </c>
      <c r="F14" s="32" t="s">
        <v>343</v>
      </c>
      <c r="G14" s="32" t="s">
        <v>32</v>
      </c>
      <c r="H14" s="32" t="s">
        <v>376</v>
      </c>
      <c r="I14" s="33">
        <v>39.575562599999998</v>
      </c>
      <c r="J14" s="33">
        <v>38.273685299999997</v>
      </c>
      <c r="K14" s="33">
        <v>37.978392800000002</v>
      </c>
      <c r="L14" s="33">
        <v>37.376730999999999</v>
      </c>
      <c r="M14" s="33">
        <v>36.648206700000003</v>
      </c>
      <c r="N14" s="33">
        <v>36.541355099999997</v>
      </c>
      <c r="O14" s="33">
        <v>37.294513100000003</v>
      </c>
      <c r="P14" s="33">
        <v>37.771146700000003</v>
      </c>
      <c r="Q14" s="33">
        <v>37.617673600000003</v>
      </c>
      <c r="R14" s="33">
        <v>36.8771463</v>
      </c>
      <c r="S14" s="33">
        <v>36.338144</v>
      </c>
      <c r="T14" s="33">
        <v>35.792865999999997</v>
      </c>
      <c r="U14" s="33">
        <v>36.322377199999998</v>
      </c>
      <c r="V14" s="33">
        <v>36.875606900000001</v>
      </c>
      <c r="W14" s="33">
        <v>37.181422900000001</v>
      </c>
      <c r="X14" s="33">
        <v>37.793155499999997</v>
      </c>
      <c r="Y14" s="33">
        <v>38.1653558</v>
      </c>
      <c r="Z14" s="33">
        <v>38.016600199999999</v>
      </c>
      <c r="AA14" s="33">
        <v>38.509355300000003</v>
      </c>
      <c r="AB14" s="33">
        <v>38.6399081</v>
      </c>
      <c r="AC14" s="33">
        <v>37.7983531</v>
      </c>
      <c r="AD14" s="33">
        <v>36.940887600000003</v>
      </c>
      <c r="AE14" s="33">
        <v>37.3866236</v>
      </c>
      <c r="AF14" s="33">
        <v>37.340958200000003</v>
      </c>
      <c r="AG14" s="33">
        <v>38.327588499999997</v>
      </c>
      <c r="AH14" s="33">
        <v>38.435817700000001</v>
      </c>
      <c r="AI14" s="33">
        <v>38.571179299999997</v>
      </c>
    </row>
    <row r="15" spans="1:35" ht="14.5" x14ac:dyDescent="0.35">
      <c r="A15" s="8" t="str">
        <f t="shared" si="0"/>
        <v>AbgabenquoteLettland</v>
      </c>
      <c r="B15" s="8">
        <v>15</v>
      </c>
      <c r="C15" s="32" t="s">
        <v>60</v>
      </c>
      <c r="D15" s="32" t="s">
        <v>19</v>
      </c>
      <c r="E15" s="32" t="s">
        <v>61</v>
      </c>
      <c r="F15" s="32" t="s">
        <v>343</v>
      </c>
      <c r="G15" s="32" t="s">
        <v>32</v>
      </c>
      <c r="H15" s="32" t="s">
        <v>376</v>
      </c>
      <c r="I15" s="33">
        <v>30.154405199999999</v>
      </c>
      <c r="J15" s="33">
        <v>29.280488200000001</v>
      </c>
      <c r="K15" s="33">
        <v>28.9218175</v>
      </c>
      <c r="L15" s="33">
        <v>28.923181899999999</v>
      </c>
      <c r="M15" s="33">
        <v>28.944563299999999</v>
      </c>
      <c r="N15" s="33">
        <v>29.2046934</v>
      </c>
      <c r="O15" s="33">
        <v>30.409498500000002</v>
      </c>
      <c r="P15" s="33">
        <v>29.986661600000001</v>
      </c>
      <c r="Q15" s="33">
        <v>29.688860300000002</v>
      </c>
      <c r="R15" s="33">
        <v>28.562006499999999</v>
      </c>
      <c r="S15" s="33">
        <v>29.105388099999999</v>
      </c>
      <c r="T15" s="33">
        <v>30.362457800000001</v>
      </c>
      <c r="U15" s="33">
        <v>30.481422500000001</v>
      </c>
      <c r="V15" s="33">
        <v>30.766950000000001</v>
      </c>
      <c r="W15" s="33">
        <v>31.132739000000001</v>
      </c>
      <c r="X15" s="33">
        <v>31.215881199999998</v>
      </c>
      <c r="Y15" s="33">
        <v>32.210079399999998</v>
      </c>
      <c r="Z15" s="33">
        <v>32.664594399999999</v>
      </c>
      <c r="AA15" s="33">
        <v>32.040027799999997</v>
      </c>
      <c r="AB15" s="33">
        <v>32.813575899999996</v>
      </c>
      <c r="AC15" s="33">
        <v>32.816789</v>
      </c>
      <c r="AD15" s="33">
        <v>32.367609999999999</v>
      </c>
      <c r="AE15" s="33">
        <v>33.227355099999997</v>
      </c>
      <c r="AF15" s="33">
        <v>33.333509900000003</v>
      </c>
      <c r="AG15" s="33">
        <v>35.112474400000004</v>
      </c>
      <c r="AH15" s="33">
        <v>35.250214100000001</v>
      </c>
      <c r="AI15" s="33">
        <v>35.722845300000003</v>
      </c>
    </row>
    <row r="16" spans="1:35" ht="14.5" x14ac:dyDescent="0.35">
      <c r="A16" s="8" t="str">
        <f t="shared" si="0"/>
        <v>AbgabenquoteLitauen</v>
      </c>
      <c r="B16" s="8">
        <v>16</v>
      </c>
      <c r="C16" s="32" t="s">
        <v>60</v>
      </c>
      <c r="D16" s="32" t="s">
        <v>20</v>
      </c>
      <c r="E16" s="32" t="s">
        <v>61</v>
      </c>
      <c r="F16" s="32" t="s">
        <v>343</v>
      </c>
      <c r="G16" s="32" t="s">
        <v>32</v>
      </c>
      <c r="H16" s="32" t="s">
        <v>376</v>
      </c>
      <c r="I16" s="33">
        <v>30.773950299999999</v>
      </c>
      <c r="J16" s="33">
        <v>29.322047399999999</v>
      </c>
      <c r="K16" s="33">
        <v>29.005758100000001</v>
      </c>
      <c r="L16" s="33">
        <v>28.643335400000002</v>
      </c>
      <c r="M16" s="33">
        <v>29.169051199999998</v>
      </c>
      <c r="N16" s="33">
        <v>29.522424000000001</v>
      </c>
      <c r="O16" s="33">
        <v>30.5412301</v>
      </c>
      <c r="P16" s="33">
        <v>30.358689099999999</v>
      </c>
      <c r="Q16" s="33">
        <v>30.9403331</v>
      </c>
      <c r="R16" s="33">
        <v>30.616168600000002</v>
      </c>
      <c r="S16" s="33">
        <v>29.145807300000001</v>
      </c>
      <c r="T16" s="33">
        <v>27.838979899999998</v>
      </c>
      <c r="U16" s="33">
        <v>27.502742900000001</v>
      </c>
      <c r="V16" s="33">
        <v>27.4277163</v>
      </c>
      <c r="W16" s="33">
        <v>28.024069099999998</v>
      </c>
      <c r="X16" s="33">
        <v>29.293568400000002</v>
      </c>
      <c r="Y16" s="33">
        <v>30.102059000000001</v>
      </c>
      <c r="Z16" s="33">
        <v>29.810346899999999</v>
      </c>
      <c r="AA16" s="33">
        <v>30.119571499999999</v>
      </c>
      <c r="AB16" s="33">
        <v>30.431568500000001</v>
      </c>
      <c r="AC16" s="33">
        <v>31.450121500000002</v>
      </c>
      <c r="AD16" s="33">
        <v>32.2235163</v>
      </c>
      <c r="AE16" s="33">
        <v>32.0485677</v>
      </c>
      <c r="AF16" s="33">
        <v>32.4296662</v>
      </c>
      <c r="AG16" s="33">
        <v>33.131972900000001</v>
      </c>
      <c r="AH16" s="33">
        <v>33.3868182</v>
      </c>
      <c r="AI16" s="33">
        <v>33.777136400000003</v>
      </c>
    </row>
    <row r="17" spans="1:35" ht="14.5" x14ac:dyDescent="0.35">
      <c r="A17" s="8" t="str">
        <f t="shared" si="0"/>
        <v>AbgabenquoteLuxemburg</v>
      </c>
      <c r="B17" s="8">
        <v>17</v>
      </c>
      <c r="C17" s="32" t="s">
        <v>60</v>
      </c>
      <c r="D17" s="32" t="s">
        <v>10</v>
      </c>
      <c r="E17" s="32" t="s">
        <v>61</v>
      </c>
      <c r="F17" s="32" t="s">
        <v>343</v>
      </c>
      <c r="G17" s="32" t="s">
        <v>32</v>
      </c>
      <c r="H17" s="32" t="s">
        <v>376</v>
      </c>
      <c r="I17" s="33">
        <v>38.751667900000001</v>
      </c>
      <c r="J17" s="33">
        <v>38.860396799999997</v>
      </c>
      <c r="K17" s="33">
        <v>38.932609499999998</v>
      </c>
      <c r="L17" s="33">
        <v>38.9778357</v>
      </c>
      <c r="M17" s="33">
        <v>37.702057400000001</v>
      </c>
      <c r="N17" s="33">
        <v>38.9185096</v>
      </c>
      <c r="O17" s="33">
        <v>36.689865900000001</v>
      </c>
      <c r="P17" s="33">
        <v>37.071136199999998</v>
      </c>
      <c r="Q17" s="33">
        <v>36.318719799999997</v>
      </c>
      <c r="R17" s="33">
        <v>37.665970000000002</v>
      </c>
      <c r="S17" s="33">
        <v>37.009017299999996</v>
      </c>
      <c r="T17" s="33">
        <v>37.498124599999997</v>
      </c>
      <c r="U17" s="33">
        <v>37.800389600000003</v>
      </c>
      <c r="V17" s="33">
        <v>37.583647399999997</v>
      </c>
      <c r="W17" s="33">
        <v>37.468710999999999</v>
      </c>
      <c r="X17" s="33">
        <v>36.208675999999997</v>
      </c>
      <c r="Y17" s="33">
        <v>36.872730199999999</v>
      </c>
      <c r="Z17" s="33">
        <v>38.123646399999998</v>
      </c>
      <c r="AA17" s="33">
        <v>40.853054100000001</v>
      </c>
      <c r="AB17" s="33">
        <v>40.991531000000002</v>
      </c>
      <c r="AC17" s="33">
        <v>39.743341700000002</v>
      </c>
      <c r="AD17" s="33">
        <v>39.649307499999999</v>
      </c>
      <c r="AE17" s="33">
        <v>39.779617700000003</v>
      </c>
      <c r="AF17" s="33">
        <v>42.659830200000002</v>
      </c>
      <c r="AG17" s="33">
        <v>43.614007399999998</v>
      </c>
      <c r="AH17" s="33">
        <v>43.534998700000003</v>
      </c>
      <c r="AI17" s="33">
        <v>43.591113499999999</v>
      </c>
    </row>
    <row r="18" spans="1:35" ht="14.5" x14ac:dyDescent="0.35">
      <c r="A18" s="8" t="str">
        <f t="shared" si="0"/>
        <v>AbgabenquoteMalta</v>
      </c>
      <c r="B18" s="8">
        <v>18</v>
      </c>
      <c r="C18" s="32" t="s">
        <v>60</v>
      </c>
      <c r="D18" s="32" t="s">
        <v>16</v>
      </c>
      <c r="E18" s="32" t="s">
        <v>61</v>
      </c>
      <c r="F18" s="32" t="s">
        <v>343</v>
      </c>
      <c r="G18" s="32" t="s">
        <v>32</v>
      </c>
      <c r="H18" s="32" t="s">
        <v>376</v>
      </c>
      <c r="I18" s="33">
        <v>28.5044574</v>
      </c>
      <c r="J18" s="33">
        <v>29.9981881</v>
      </c>
      <c r="K18" s="33">
        <v>31.463971999999998</v>
      </c>
      <c r="L18" s="33">
        <v>30.403273800000001</v>
      </c>
      <c r="M18" s="33">
        <v>31.143101999999999</v>
      </c>
      <c r="N18" s="33">
        <v>33.043632199999998</v>
      </c>
      <c r="O18" s="33">
        <v>33.386611500000001</v>
      </c>
      <c r="P18" s="33">
        <v>34.041109800000001</v>
      </c>
      <c r="Q18" s="33">
        <v>32.835299200000001</v>
      </c>
      <c r="R18" s="33">
        <v>32.999610300000001</v>
      </c>
      <c r="S18" s="33">
        <v>31.961183200000001</v>
      </c>
      <c r="T18" s="33">
        <v>32.494550500000003</v>
      </c>
      <c r="U18" s="33">
        <v>32.255938299999997</v>
      </c>
      <c r="V18" s="33">
        <v>31.749407699999999</v>
      </c>
      <c r="W18" s="33">
        <v>31.995225999999999</v>
      </c>
      <c r="X18" s="33">
        <v>30.385631700000001</v>
      </c>
      <c r="Y18" s="33">
        <v>32.363033600000001</v>
      </c>
      <c r="Z18" s="33">
        <v>31.791447300000002</v>
      </c>
      <c r="AA18" s="33">
        <v>31.175239000000001</v>
      </c>
      <c r="AB18" s="33">
        <v>30.759838200000001</v>
      </c>
      <c r="AC18" s="33">
        <v>28.5201332</v>
      </c>
      <c r="AD18" s="33">
        <v>28.099088200000001</v>
      </c>
      <c r="AE18" s="33">
        <v>28.281093200000001</v>
      </c>
      <c r="AF18" s="33">
        <v>27.093541399999999</v>
      </c>
      <c r="AG18" s="33">
        <v>28.070692399999999</v>
      </c>
      <c r="AH18" s="33">
        <v>27.579836799999999</v>
      </c>
      <c r="AI18" s="33">
        <v>27.824903299999999</v>
      </c>
    </row>
    <row r="19" spans="1:35" ht="14.5" x14ac:dyDescent="0.35">
      <c r="A19" s="8" t="str">
        <f t="shared" si="0"/>
        <v>AbgabenquoteNiederlande</v>
      </c>
      <c r="B19" s="8">
        <v>19</v>
      </c>
      <c r="C19" s="32" t="s">
        <v>60</v>
      </c>
      <c r="D19" s="32" t="s">
        <v>1</v>
      </c>
      <c r="E19" s="32" t="s">
        <v>61</v>
      </c>
      <c r="F19" s="32" t="s">
        <v>343</v>
      </c>
      <c r="G19" s="32" t="s">
        <v>32</v>
      </c>
      <c r="H19" s="32" t="s">
        <v>376</v>
      </c>
      <c r="I19" s="33">
        <v>38.183643600000003</v>
      </c>
      <c r="J19" s="33">
        <v>36.984849099999998</v>
      </c>
      <c r="K19" s="33">
        <v>36.453894499999997</v>
      </c>
      <c r="L19" s="33">
        <v>36.258037999999999</v>
      </c>
      <c r="M19" s="33">
        <v>36.281752500000003</v>
      </c>
      <c r="N19" s="33">
        <v>36.478209100000001</v>
      </c>
      <c r="O19" s="33">
        <v>37.150094299999999</v>
      </c>
      <c r="P19" s="33">
        <v>36.570029300000002</v>
      </c>
      <c r="Q19" s="33">
        <v>37.038134599999999</v>
      </c>
      <c r="R19" s="33">
        <v>36.2619471</v>
      </c>
      <c r="S19" s="33">
        <v>36.7337354</v>
      </c>
      <c r="T19" s="33">
        <v>36.576866600000002</v>
      </c>
      <c r="U19" s="33">
        <v>36.6794686</v>
      </c>
      <c r="V19" s="33">
        <v>37.287906399999997</v>
      </c>
      <c r="W19" s="33">
        <v>38.137003100000001</v>
      </c>
      <c r="X19" s="33">
        <v>37.876497299999997</v>
      </c>
      <c r="Y19" s="33">
        <v>39.113132200000003</v>
      </c>
      <c r="Z19" s="33">
        <v>39.308074300000001</v>
      </c>
      <c r="AA19" s="33">
        <v>39.3648709</v>
      </c>
      <c r="AB19" s="33">
        <v>39.633535700000003</v>
      </c>
      <c r="AC19" s="33">
        <v>40.227052499999999</v>
      </c>
      <c r="AD19" s="33">
        <v>39.661039799999998</v>
      </c>
      <c r="AE19" s="33">
        <v>38.667666199999999</v>
      </c>
      <c r="AF19" s="33">
        <v>39.073566</v>
      </c>
      <c r="AG19" s="33">
        <v>39.140011399999999</v>
      </c>
      <c r="AH19" s="33">
        <v>38.723844999999997</v>
      </c>
      <c r="AI19" s="33">
        <v>38.788532799999999</v>
      </c>
    </row>
    <row r="20" spans="1:35" ht="14.5" x14ac:dyDescent="0.35">
      <c r="A20" s="8" t="str">
        <f t="shared" si="0"/>
        <v>AbgabenquoteÖsterreich</v>
      </c>
      <c r="B20" s="8">
        <v>20</v>
      </c>
      <c r="C20" s="32" t="s">
        <v>60</v>
      </c>
      <c r="D20" s="32" t="s">
        <v>56</v>
      </c>
      <c r="E20" s="32" t="s">
        <v>61</v>
      </c>
      <c r="F20" s="32" t="s">
        <v>343</v>
      </c>
      <c r="G20" s="32" t="s">
        <v>32</v>
      </c>
      <c r="H20" s="32" t="s">
        <v>376</v>
      </c>
      <c r="I20" s="33">
        <v>44.053747600000001</v>
      </c>
      <c r="J20" s="33">
        <v>45.592212000000004</v>
      </c>
      <c r="K20" s="33">
        <v>44.467992799999998</v>
      </c>
      <c r="L20" s="33">
        <v>44.092741199999999</v>
      </c>
      <c r="M20" s="33">
        <v>43.638087200000001</v>
      </c>
      <c r="N20" s="33">
        <v>42.444960399999999</v>
      </c>
      <c r="O20" s="33">
        <v>41.768448599999999</v>
      </c>
      <c r="P20" s="33">
        <v>41.867588300000001</v>
      </c>
      <c r="Q20" s="33">
        <v>42.645831899999997</v>
      </c>
      <c r="R20" s="33">
        <v>42.2544957</v>
      </c>
      <c r="S20" s="33">
        <v>42.245268600000003</v>
      </c>
      <c r="T20" s="33">
        <v>42.331952800000003</v>
      </c>
      <c r="U20" s="33">
        <v>42.973746300000002</v>
      </c>
      <c r="V20" s="33">
        <v>43.9518816</v>
      </c>
      <c r="W20" s="33">
        <v>44.064047299999999</v>
      </c>
      <c r="X20" s="33">
        <v>44.395743199999998</v>
      </c>
      <c r="Y20" s="33">
        <v>42.926001300000003</v>
      </c>
      <c r="Z20" s="33">
        <v>42.947549799999997</v>
      </c>
      <c r="AA20" s="33">
        <v>43.259340700000003</v>
      </c>
      <c r="AB20" s="33">
        <v>43.474287799999999</v>
      </c>
      <c r="AC20" s="33">
        <v>42.945998400000001</v>
      </c>
      <c r="AD20" s="33">
        <v>44.033375399999997</v>
      </c>
      <c r="AE20" s="33">
        <v>43.5489727</v>
      </c>
      <c r="AF20" s="33">
        <v>43.454482200000001</v>
      </c>
      <c r="AG20" s="33">
        <v>44.042466500000003</v>
      </c>
      <c r="AH20" s="33">
        <v>44.0860725</v>
      </c>
      <c r="AI20" s="33">
        <v>44.060507399999999</v>
      </c>
    </row>
    <row r="21" spans="1:35" ht="14.5" x14ac:dyDescent="0.35">
      <c r="A21" s="8" t="str">
        <f t="shared" si="0"/>
        <v>AbgabenquotePolen</v>
      </c>
      <c r="B21" s="8">
        <v>21</v>
      </c>
      <c r="C21" s="32" t="s">
        <v>60</v>
      </c>
      <c r="D21" s="32" t="s">
        <v>21</v>
      </c>
      <c r="E21" s="32" t="s">
        <v>61</v>
      </c>
      <c r="F21" s="32" t="s">
        <v>343</v>
      </c>
      <c r="G21" s="32" t="s">
        <v>32</v>
      </c>
      <c r="H21" s="32" t="s">
        <v>376</v>
      </c>
      <c r="I21" s="33">
        <v>33.650849000000001</v>
      </c>
      <c r="J21" s="33">
        <v>33.698881299999996</v>
      </c>
      <c r="K21" s="33">
        <v>33.896484899999997</v>
      </c>
      <c r="L21" s="33">
        <v>33.369372499999997</v>
      </c>
      <c r="M21" s="33">
        <v>32.7898444</v>
      </c>
      <c r="N21" s="33">
        <v>33.854079300000002</v>
      </c>
      <c r="O21" s="33">
        <v>34.475835600000003</v>
      </c>
      <c r="P21" s="33">
        <v>35.490360899999999</v>
      </c>
      <c r="Q21" s="33">
        <v>35.068841999999997</v>
      </c>
      <c r="R21" s="33">
        <v>32.228687100000002</v>
      </c>
      <c r="S21" s="33">
        <v>32.400027700000003</v>
      </c>
      <c r="T21" s="33">
        <v>32.7947773</v>
      </c>
      <c r="U21" s="33">
        <v>33.1472123</v>
      </c>
      <c r="V21" s="33">
        <v>33.259900100000003</v>
      </c>
      <c r="W21" s="33">
        <v>33.091735700000001</v>
      </c>
      <c r="X21" s="33">
        <v>33.240432499999997</v>
      </c>
      <c r="Y21" s="33">
        <v>34.287283799999997</v>
      </c>
      <c r="Z21" s="33">
        <v>34.9072733</v>
      </c>
      <c r="AA21" s="33">
        <v>35.572575200000003</v>
      </c>
      <c r="AB21" s="33">
        <v>35.629356000000001</v>
      </c>
      <c r="AC21" s="33">
        <v>36.0467966</v>
      </c>
      <c r="AD21" s="33">
        <v>37.155563100000002</v>
      </c>
      <c r="AE21" s="33">
        <v>34.902720199999997</v>
      </c>
      <c r="AF21" s="33">
        <v>35.969437999999997</v>
      </c>
      <c r="AG21" s="33">
        <v>38.018841399999999</v>
      </c>
      <c r="AH21" s="33">
        <v>37.808149399999998</v>
      </c>
      <c r="AI21" s="33">
        <v>38.139945699999998</v>
      </c>
    </row>
    <row r="22" spans="1:35" ht="14.5" x14ac:dyDescent="0.35">
      <c r="A22" s="8" t="str">
        <f t="shared" si="0"/>
        <v>AbgabenquotePortugal</v>
      </c>
      <c r="B22" s="8">
        <v>22</v>
      </c>
      <c r="C22" s="32" t="s">
        <v>60</v>
      </c>
      <c r="D22" s="32" t="s">
        <v>7</v>
      </c>
      <c r="E22" s="32" t="s">
        <v>61</v>
      </c>
      <c r="F22" s="32" t="s">
        <v>343</v>
      </c>
      <c r="G22" s="32" t="s">
        <v>32</v>
      </c>
      <c r="H22" s="32" t="s">
        <v>376</v>
      </c>
      <c r="I22" s="33">
        <v>33.485258100000003</v>
      </c>
      <c r="J22" s="33">
        <v>33.208894600000001</v>
      </c>
      <c r="K22" s="33">
        <v>33.874890899999997</v>
      </c>
      <c r="L22" s="33">
        <v>33.1169157</v>
      </c>
      <c r="M22" s="33">
        <v>33.485280199999998</v>
      </c>
      <c r="N22" s="33">
        <v>34.367721299999999</v>
      </c>
      <c r="O22" s="33">
        <v>34.874994600000001</v>
      </c>
      <c r="P22" s="33">
        <v>35.053600500000002</v>
      </c>
      <c r="Q22" s="33">
        <v>34.966425399999999</v>
      </c>
      <c r="R22" s="33">
        <v>33.361479699999997</v>
      </c>
      <c r="S22" s="33">
        <v>33.673285999999997</v>
      </c>
      <c r="T22" s="33">
        <v>35.393521900000003</v>
      </c>
      <c r="U22" s="33">
        <v>34.3523967</v>
      </c>
      <c r="V22" s="33">
        <v>37.059656699999998</v>
      </c>
      <c r="W22" s="33">
        <v>37.026090799999999</v>
      </c>
      <c r="X22" s="33">
        <v>37.027028600000001</v>
      </c>
      <c r="Y22" s="33">
        <v>36.649106699999997</v>
      </c>
      <c r="Z22" s="33">
        <v>36.643473499999999</v>
      </c>
      <c r="AA22" s="33">
        <v>36.959282199999997</v>
      </c>
      <c r="AB22" s="33">
        <v>36.746942400000002</v>
      </c>
      <c r="AC22" s="33">
        <v>37.456253699999998</v>
      </c>
      <c r="AD22" s="33">
        <v>37.393265100000001</v>
      </c>
      <c r="AE22" s="33">
        <v>37.881166499999999</v>
      </c>
      <c r="AF22" s="33">
        <v>37.552148000000003</v>
      </c>
      <c r="AG22" s="33">
        <v>37.221618499999998</v>
      </c>
      <c r="AH22" s="33">
        <v>36.883668800000002</v>
      </c>
      <c r="AI22" s="33">
        <v>36.571612000000002</v>
      </c>
    </row>
    <row r="23" spans="1:35" ht="14.5" x14ac:dyDescent="0.35">
      <c r="A23" s="8" t="str">
        <f t="shared" si="0"/>
        <v>AbgabenquoteRumänien</v>
      </c>
      <c r="B23" s="8">
        <v>23</v>
      </c>
      <c r="C23" s="32" t="s">
        <v>60</v>
      </c>
      <c r="D23" s="32" t="s">
        <v>99</v>
      </c>
      <c r="E23" s="32" t="s">
        <v>61</v>
      </c>
      <c r="F23" s="32" t="s">
        <v>343</v>
      </c>
      <c r="G23" s="32" t="s">
        <v>32</v>
      </c>
      <c r="H23" s="32" t="s">
        <v>376</v>
      </c>
      <c r="I23" s="33">
        <v>30.595587399999999</v>
      </c>
      <c r="J23" s="33">
        <v>29.0158393</v>
      </c>
      <c r="K23" s="33">
        <v>28.455489</v>
      </c>
      <c r="L23" s="33">
        <v>28.946641700000001</v>
      </c>
      <c r="M23" s="33">
        <v>28.114421499999999</v>
      </c>
      <c r="N23" s="33">
        <v>28.6808391</v>
      </c>
      <c r="O23" s="33">
        <v>29.315012800000002</v>
      </c>
      <c r="P23" s="33">
        <v>29.0386621</v>
      </c>
      <c r="Q23" s="33">
        <v>27.4155412</v>
      </c>
      <c r="R23" s="33">
        <v>25.918010899999999</v>
      </c>
      <c r="S23" s="33">
        <v>26.5123994</v>
      </c>
      <c r="T23" s="33">
        <v>26.9648778</v>
      </c>
      <c r="U23" s="33">
        <v>26.5637951</v>
      </c>
      <c r="V23" s="33">
        <v>27.5206053</v>
      </c>
      <c r="W23" s="33">
        <v>27.518631200000002</v>
      </c>
      <c r="X23" s="33">
        <v>28.045665899999999</v>
      </c>
      <c r="Y23" s="33">
        <v>27.063146499999998</v>
      </c>
      <c r="Z23" s="33">
        <v>25.9987487</v>
      </c>
      <c r="AA23" s="33">
        <v>26.601767299999999</v>
      </c>
      <c r="AB23" s="33">
        <v>26.524369400000001</v>
      </c>
      <c r="AC23" s="33">
        <v>26.8586952</v>
      </c>
      <c r="AD23" s="33">
        <v>27.0774483</v>
      </c>
      <c r="AE23" s="33">
        <v>27.732153</v>
      </c>
      <c r="AF23" s="33">
        <v>26.960033800000001</v>
      </c>
      <c r="AG23" s="33">
        <v>28.056396800000002</v>
      </c>
      <c r="AH23" s="33">
        <v>28.561775099999998</v>
      </c>
      <c r="AI23" s="33">
        <v>28.621766399999998</v>
      </c>
    </row>
    <row r="24" spans="1:35" ht="14.5" x14ac:dyDescent="0.35">
      <c r="A24" s="8" t="str">
        <f t="shared" si="0"/>
        <v>AbgabenquoteSchweden</v>
      </c>
      <c r="B24" s="8">
        <v>24</v>
      </c>
      <c r="C24" s="32" t="s">
        <v>60</v>
      </c>
      <c r="D24" s="32" t="s">
        <v>13</v>
      </c>
      <c r="E24" s="32" t="s">
        <v>61</v>
      </c>
      <c r="F24" s="32" t="s">
        <v>343</v>
      </c>
      <c r="G24" s="32" t="s">
        <v>32</v>
      </c>
      <c r="H24" s="32" t="s">
        <v>376</v>
      </c>
      <c r="I24" s="33">
        <v>49.035781499999999</v>
      </c>
      <c r="J24" s="33">
        <v>46.983969600000002</v>
      </c>
      <c r="K24" s="33">
        <v>45.271354299999999</v>
      </c>
      <c r="L24" s="33">
        <v>45.831955999999998</v>
      </c>
      <c r="M24" s="33">
        <v>46.074220099999998</v>
      </c>
      <c r="N24" s="33">
        <v>47.105007899999997</v>
      </c>
      <c r="O24" s="33">
        <v>46.437097000000001</v>
      </c>
      <c r="P24" s="33">
        <v>45.524735999999997</v>
      </c>
      <c r="Q24" s="33">
        <v>44.753174399999999</v>
      </c>
      <c r="R24" s="33">
        <v>44.481703699999997</v>
      </c>
      <c r="S24" s="33">
        <v>43.661057700000001</v>
      </c>
      <c r="T24" s="33">
        <v>42.7853602</v>
      </c>
      <c r="U24" s="33">
        <v>42.904439600000003</v>
      </c>
      <c r="V24" s="33">
        <v>43.281829100000003</v>
      </c>
      <c r="W24" s="33">
        <v>43.075240899999997</v>
      </c>
      <c r="X24" s="33">
        <v>43.490451299999997</v>
      </c>
      <c r="Y24" s="33">
        <v>44.810313200000003</v>
      </c>
      <c r="Z24" s="33">
        <v>45.1089232</v>
      </c>
      <c r="AA24" s="33">
        <v>44.789071800000002</v>
      </c>
      <c r="AB24" s="33">
        <v>43.667743899999998</v>
      </c>
      <c r="AC24" s="33">
        <v>43.2689807</v>
      </c>
      <c r="AD24" s="33">
        <v>43.515589400000003</v>
      </c>
      <c r="AE24" s="33">
        <v>43.171268699999999</v>
      </c>
      <c r="AF24" s="33">
        <v>42.2850629</v>
      </c>
      <c r="AG24" s="33">
        <v>42.448275600000002</v>
      </c>
      <c r="AH24" s="33">
        <v>42.184772500000001</v>
      </c>
      <c r="AI24" s="33">
        <v>42.345504800000001</v>
      </c>
    </row>
    <row r="25" spans="1:35" ht="14.5" x14ac:dyDescent="0.35">
      <c r="A25" s="8" t="str">
        <f t="shared" si="0"/>
        <v>AbgabenquoteSlowakei</v>
      </c>
      <c r="B25" s="8">
        <v>25</v>
      </c>
      <c r="C25" s="32" t="s">
        <v>60</v>
      </c>
      <c r="D25" s="32" t="s">
        <v>23</v>
      </c>
      <c r="E25" s="32" t="s">
        <v>61</v>
      </c>
      <c r="F25" s="32" t="s">
        <v>343</v>
      </c>
      <c r="G25" s="32" t="s">
        <v>32</v>
      </c>
      <c r="H25" s="32" t="s">
        <v>376</v>
      </c>
      <c r="I25" s="33">
        <v>34.0032031</v>
      </c>
      <c r="J25" s="33">
        <v>33.026149199999999</v>
      </c>
      <c r="K25" s="33">
        <v>33.131807199999997</v>
      </c>
      <c r="L25" s="33">
        <v>33.067262999999997</v>
      </c>
      <c r="M25" s="33">
        <v>32.016342000000002</v>
      </c>
      <c r="N25" s="33">
        <v>31.717721600000001</v>
      </c>
      <c r="O25" s="33">
        <v>29.483207</v>
      </c>
      <c r="P25" s="33">
        <v>29.357704099999999</v>
      </c>
      <c r="Q25" s="33">
        <v>29.207830300000001</v>
      </c>
      <c r="R25" s="33">
        <v>29.0884541</v>
      </c>
      <c r="S25" s="33">
        <v>28.1371641</v>
      </c>
      <c r="T25" s="33">
        <v>29.219387600000001</v>
      </c>
      <c r="U25" s="33">
        <v>28.861006100000001</v>
      </c>
      <c r="V25" s="33">
        <v>31.078202300000001</v>
      </c>
      <c r="W25" s="33">
        <v>31.968488399999998</v>
      </c>
      <c r="X25" s="33">
        <v>32.621477599999999</v>
      </c>
      <c r="Y25" s="33">
        <v>33.1080252</v>
      </c>
      <c r="Z25" s="33">
        <v>34.009774200000003</v>
      </c>
      <c r="AA25" s="33">
        <v>34.024459499999999</v>
      </c>
      <c r="AB25" s="33">
        <v>34.630833099999997</v>
      </c>
      <c r="AC25" s="33">
        <v>34.581380799999998</v>
      </c>
      <c r="AD25" s="33">
        <v>35.0439249</v>
      </c>
      <c r="AE25" s="33">
        <v>35.308525699999997</v>
      </c>
      <c r="AF25" s="33">
        <v>35.450467400000001</v>
      </c>
      <c r="AG25" s="33">
        <v>35.724870199999998</v>
      </c>
      <c r="AH25" s="33">
        <v>37.297439699999998</v>
      </c>
      <c r="AI25" s="33">
        <v>37.207822100000001</v>
      </c>
    </row>
    <row r="26" spans="1:35" ht="14.5" x14ac:dyDescent="0.35">
      <c r="A26" s="8" t="str">
        <f t="shared" si="0"/>
        <v>AbgabenquoteSlowenien</v>
      </c>
      <c r="B26" s="8">
        <v>26</v>
      </c>
      <c r="C26" s="32" t="s">
        <v>60</v>
      </c>
      <c r="D26" s="32" t="s">
        <v>26</v>
      </c>
      <c r="E26" s="32" t="s">
        <v>61</v>
      </c>
      <c r="F26" s="32" t="s">
        <v>343</v>
      </c>
      <c r="G26" s="32" t="s">
        <v>32</v>
      </c>
      <c r="H26" s="32" t="s">
        <v>376</v>
      </c>
      <c r="I26" s="33">
        <v>38.066306099999998</v>
      </c>
      <c r="J26" s="33">
        <v>38.303173800000003</v>
      </c>
      <c r="K26" s="33">
        <v>38.897365700000002</v>
      </c>
      <c r="L26" s="33">
        <v>38.950021900000003</v>
      </c>
      <c r="M26" s="33">
        <v>38.995794400000001</v>
      </c>
      <c r="N26" s="33">
        <v>39.6550996</v>
      </c>
      <c r="O26" s="33">
        <v>39.125608300000003</v>
      </c>
      <c r="P26" s="33">
        <v>38.3936931</v>
      </c>
      <c r="Q26" s="33">
        <v>37.908619199999997</v>
      </c>
      <c r="R26" s="33">
        <v>38.150255299999998</v>
      </c>
      <c r="S26" s="33">
        <v>38.894720200000002</v>
      </c>
      <c r="T26" s="33">
        <v>38.361697100000001</v>
      </c>
      <c r="U26" s="33">
        <v>38.695726899999997</v>
      </c>
      <c r="V26" s="33">
        <v>38.565122700000003</v>
      </c>
      <c r="W26" s="33">
        <v>38.450690700000003</v>
      </c>
      <c r="X26" s="33">
        <v>38.6905298</v>
      </c>
      <c r="Y26" s="33">
        <v>38.710489199999998</v>
      </c>
      <c r="Z26" s="33">
        <v>38.434828199999998</v>
      </c>
      <c r="AA26" s="33">
        <v>38.554881799999997</v>
      </c>
      <c r="AB26" s="33">
        <v>38.402456999999998</v>
      </c>
      <c r="AC26" s="33">
        <v>38.439944400000002</v>
      </c>
      <c r="AD26" s="33">
        <v>39.086112499999999</v>
      </c>
      <c r="AE26" s="33">
        <v>38.0850966</v>
      </c>
      <c r="AF26" s="33">
        <v>36.874093899999998</v>
      </c>
      <c r="AG26" s="33">
        <v>38.801430400000001</v>
      </c>
      <c r="AH26" s="33">
        <v>39.169772899999998</v>
      </c>
      <c r="AI26" s="33">
        <v>39.676290700000003</v>
      </c>
    </row>
    <row r="27" spans="1:35" ht="14.5" x14ac:dyDescent="0.35">
      <c r="A27" s="8" t="str">
        <f t="shared" si="0"/>
        <v>AbgabenquoteSpanien</v>
      </c>
      <c r="B27" s="8">
        <v>27</v>
      </c>
      <c r="C27" s="32" t="s">
        <v>60</v>
      </c>
      <c r="D27" s="32" t="s">
        <v>8</v>
      </c>
      <c r="E27" s="32" t="s">
        <v>61</v>
      </c>
      <c r="F27" s="32" t="s">
        <v>343</v>
      </c>
      <c r="G27" s="32" t="s">
        <v>32</v>
      </c>
      <c r="H27" s="32" t="s">
        <v>376</v>
      </c>
      <c r="I27" s="33">
        <v>33.952212000000003</v>
      </c>
      <c r="J27" s="33">
        <v>33.6552261</v>
      </c>
      <c r="K27" s="33">
        <v>34.080165999999998</v>
      </c>
      <c r="L27" s="33">
        <v>33.946776</v>
      </c>
      <c r="M27" s="33">
        <v>34.869003200000002</v>
      </c>
      <c r="N27" s="33">
        <v>36.052049199999999</v>
      </c>
      <c r="O27" s="33">
        <v>36.783166999999999</v>
      </c>
      <c r="P27" s="33">
        <v>37.172692300000001</v>
      </c>
      <c r="Q27" s="33">
        <v>32.8739195</v>
      </c>
      <c r="R27" s="33">
        <v>30.528243499999999</v>
      </c>
      <c r="S27" s="33">
        <v>32.1189812</v>
      </c>
      <c r="T27" s="33">
        <v>31.975877000000001</v>
      </c>
      <c r="U27" s="33">
        <v>33.152406800000001</v>
      </c>
      <c r="V27" s="33">
        <v>33.951866699999997</v>
      </c>
      <c r="W27" s="33">
        <v>34.547605300000001</v>
      </c>
      <c r="X27" s="33">
        <v>34.386337400000002</v>
      </c>
      <c r="Y27" s="33">
        <v>34.143389800000001</v>
      </c>
      <c r="Z27" s="33">
        <v>34.423567400000003</v>
      </c>
      <c r="AA27" s="33">
        <v>35.154288299999997</v>
      </c>
      <c r="AB27" s="33">
        <v>35.176875000000003</v>
      </c>
      <c r="AC27" s="33">
        <v>37.3219779</v>
      </c>
      <c r="AD27" s="33">
        <v>38.149244699999997</v>
      </c>
      <c r="AE27" s="33">
        <v>37.476130699999999</v>
      </c>
      <c r="AF27" s="33">
        <v>37.033712299999998</v>
      </c>
      <c r="AG27" s="33">
        <v>37.385301499999997</v>
      </c>
      <c r="AH27" s="33">
        <v>37.721515199999999</v>
      </c>
      <c r="AI27" s="33">
        <v>37.739389899999999</v>
      </c>
    </row>
    <row r="28" spans="1:35" ht="14.5" x14ac:dyDescent="0.35">
      <c r="A28" s="8" t="str">
        <f t="shared" si="0"/>
        <v>AbgabenquoteTschechische Republik</v>
      </c>
      <c r="B28" s="8">
        <v>28</v>
      </c>
      <c r="C28" s="32" t="s">
        <v>60</v>
      </c>
      <c r="D28" s="32" t="s">
        <v>22</v>
      </c>
      <c r="E28" s="32" t="s">
        <v>61</v>
      </c>
      <c r="F28" s="32" t="s">
        <v>343</v>
      </c>
      <c r="G28" s="32" t="s">
        <v>32</v>
      </c>
      <c r="H28" s="32" t="s">
        <v>376</v>
      </c>
      <c r="I28" s="33">
        <v>32.353460800000001</v>
      </c>
      <c r="J28" s="33">
        <v>32.243686699999998</v>
      </c>
      <c r="K28" s="33">
        <v>33.148873000000002</v>
      </c>
      <c r="L28" s="33">
        <v>33.900960599999998</v>
      </c>
      <c r="M28" s="33">
        <v>34.392153299999997</v>
      </c>
      <c r="N28" s="33">
        <v>34.351479500000003</v>
      </c>
      <c r="O28" s="33">
        <v>34.126373999999998</v>
      </c>
      <c r="P28" s="33">
        <v>34.643078199999998</v>
      </c>
      <c r="Q28" s="33">
        <v>33.540942000000001</v>
      </c>
      <c r="R28" s="33">
        <v>32.595168399999999</v>
      </c>
      <c r="S28" s="33">
        <v>32.5627481</v>
      </c>
      <c r="T28" s="33">
        <v>33.735537000000001</v>
      </c>
      <c r="U28" s="33">
        <v>34.2801525</v>
      </c>
      <c r="V28" s="33">
        <v>34.721304400000001</v>
      </c>
      <c r="W28" s="33">
        <v>33.909663100000003</v>
      </c>
      <c r="X28" s="33">
        <v>34.1240071</v>
      </c>
      <c r="Y28" s="33">
        <v>34.771062700000002</v>
      </c>
      <c r="Z28" s="33">
        <v>34.9651809</v>
      </c>
      <c r="AA28" s="33">
        <v>35.581223000000001</v>
      </c>
      <c r="AB28" s="33">
        <v>35.354853400000003</v>
      </c>
      <c r="AC28" s="33">
        <v>35.252623499999999</v>
      </c>
      <c r="AD28" s="33">
        <v>34.8371013</v>
      </c>
      <c r="AE28" s="33">
        <v>34.083781899999998</v>
      </c>
      <c r="AF28" s="33">
        <v>34.1181014</v>
      </c>
      <c r="AG28" s="33">
        <v>35.205249199999997</v>
      </c>
      <c r="AH28" s="33">
        <v>35.264829499999998</v>
      </c>
      <c r="AI28" s="33">
        <v>34.995238000000001</v>
      </c>
    </row>
    <row r="29" spans="1:35" ht="14.5" x14ac:dyDescent="0.35">
      <c r="A29" s="8" t="str">
        <f t="shared" si="0"/>
        <v>AbgabenquoteUngarn</v>
      </c>
      <c r="B29" s="8">
        <v>29</v>
      </c>
      <c r="C29" s="32" t="s">
        <v>60</v>
      </c>
      <c r="D29" s="32" t="s">
        <v>24</v>
      </c>
      <c r="E29" s="32" t="s">
        <v>61</v>
      </c>
      <c r="F29" s="32" t="s">
        <v>343</v>
      </c>
      <c r="G29" s="32" t="s">
        <v>32</v>
      </c>
      <c r="H29" s="32" t="s">
        <v>376</v>
      </c>
      <c r="I29" s="33">
        <v>39.269353299999999</v>
      </c>
      <c r="J29" s="33">
        <v>38.090456699999997</v>
      </c>
      <c r="K29" s="33">
        <v>37.512573099999997</v>
      </c>
      <c r="L29" s="33">
        <v>37.414853999999998</v>
      </c>
      <c r="M29" s="33">
        <v>37.031463000000002</v>
      </c>
      <c r="N29" s="33">
        <v>36.635370500000001</v>
      </c>
      <c r="O29" s="33">
        <v>36.543222700000001</v>
      </c>
      <c r="P29" s="33">
        <v>39.414583399999998</v>
      </c>
      <c r="Q29" s="33">
        <v>39.471837100000002</v>
      </c>
      <c r="R29" s="33">
        <v>38.993063300000003</v>
      </c>
      <c r="S29" s="33">
        <v>36.983013399999997</v>
      </c>
      <c r="T29" s="33">
        <v>36.514376599999999</v>
      </c>
      <c r="U29" s="33">
        <v>39.140255400000001</v>
      </c>
      <c r="V29" s="33">
        <v>38.602739399999997</v>
      </c>
      <c r="W29" s="33">
        <v>38.483368300000002</v>
      </c>
      <c r="X29" s="33">
        <v>38.812918400000001</v>
      </c>
      <c r="Y29" s="33">
        <v>39.071726699999999</v>
      </c>
      <c r="Z29" s="33">
        <v>37.914386100000002</v>
      </c>
      <c r="AA29" s="33">
        <v>36.810424500000003</v>
      </c>
      <c r="AB29" s="33">
        <v>36.155320500000002</v>
      </c>
      <c r="AC29" s="33">
        <v>35.761470000000003</v>
      </c>
      <c r="AD29" s="33">
        <v>33.689887400000003</v>
      </c>
      <c r="AE29" s="33">
        <v>35.085945199999998</v>
      </c>
      <c r="AF29" s="33">
        <v>35.127592300000003</v>
      </c>
      <c r="AG29" s="33">
        <v>35.749886500000002</v>
      </c>
      <c r="AH29" s="33">
        <v>35.069354699999998</v>
      </c>
      <c r="AI29" s="33">
        <v>35.0221418</v>
      </c>
    </row>
    <row r="30" spans="1:35" ht="14.5" x14ac:dyDescent="0.35">
      <c r="A30" s="8" t="str">
        <f t="shared" si="0"/>
        <v>AbgabenquoteVereinigtes Königreich Großbritannien und Nordirland</v>
      </c>
      <c r="B30" s="8">
        <v>30</v>
      </c>
      <c r="C30" s="32" t="s">
        <v>60</v>
      </c>
      <c r="D30" s="32" t="s">
        <v>57</v>
      </c>
      <c r="E30" s="32" t="s">
        <v>61</v>
      </c>
      <c r="F30" s="32" t="s">
        <v>343</v>
      </c>
      <c r="G30" s="32" t="s">
        <v>32</v>
      </c>
      <c r="H30" s="32" t="s">
        <v>376</v>
      </c>
      <c r="I30" s="33">
        <v>34.173092599999997</v>
      </c>
      <c r="J30" s="33">
        <v>33.793837500000002</v>
      </c>
      <c r="K30" s="33">
        <v>33.10501</v>
      </c>
      <c r="L30" s="33">
        <v>33.194922800000001</v>
      </c>
      <c r="M30" s="33">
        <v>34.208478999999997</v>
      </c>
      <c r="N30" s="33">
        <v>34.6979337</v>
      </c>
      <c r="O30" s="33">
        <v>34.998077500000001</v>
      </c>
      <c r="P30" s="33">
        <v>35.1660617</v>
      </c>
      <c r="Q30" s="33">
        <v>35.805346399999998</v>
      </c>
      <c r="R30" s="33">
        <v>33.718060800000003</v>
      </c>
      <c r="S30" s="33">
        <v>34.740975300000002</v>
      </c>
      <c r="T30" s="33">
        <v>35.274000200000003</v>
      </c>
      <c r="U30" s="33">
        <v>34.406829600000002</v>
      </c>
      <c r="V30" s="33">
        <v>34.2747484</v>
      </c>
      <c r="W30" s="33">
        <v>33.909812199999998</v>
      </c>
      <c r="X30" s="33">
        <v>34.225033699999997</v>
      </c>
      <c r="Y30" s="33">
        <v>34.755691900000002</v>
      </c>
      <c r="Z30" s="33">
        <v>35.007169300000001</v>
      </c>
      <c r="AA30" s="33">
        <v>35.036639800000003</v>
      </c>
      <c r="AB30" s="33">
        <v>34.979661299999997</v>
      </c>
      <c r="AC30" s="33">
        <v>35.616020300000002</v>
      </c>
      <c r="AD30" s="33">
        <v>36.883915299999998</v>
      </c>
      <c r="AE30" s="33">
        <v>37.652052599999998</v>
      </c>
      <c r="AF30" s="33">
        <v>37.473056399999997</v>
      </c>
      <c r="AG30" s="33">
        <v>38.122139799999999</v>
      </c>
      <c r="AH30" s="33">
        <v>38.977911499999998</v>
      </c>
      <c r="AI30" s="33">
        <v>39.412296900000001</v>
      </c>
    </row>
    <row r="31" spans="1:35" ht="14.5" x14ac:dyDescent="0.35">
      <c r="A31" s="8" t="str">
        <f t="shared" si="0"/>
        <v>AbgabenquoteZypern</v>
      </c>
      <c r="B31" s="8">
        <v>31</v>
      </c>
      <c r="C31" s="32" t="s">
        <v>60</v>
      </c>
      <c r="D31" s="32" t="s">
        <v>30</v>
      </c>
      <c r="E31" s="32" t="s">
        <v>61</v>
      </c>
      <c r="F31" s="32" t="s">
        <v>343</v>
      </c>
      <c r="G31" s="32" t="s">
        <v>32</v>
      </c>
      <c r="H31" s="32" t="s">
        <v>376</v>
      </c>
      <c r="I31" s="33">
        <v>29.409588299999999</v>
      </c>
      <c r="J31" s="33">
        <v>29.9451076</v>
      </c>
      <c r="K31" s="33">
        <v>30.031640899999999</v>
      </c>
      <c r="L31" s="33">
        <v>31.108367300000001</v>
      </c>
      <c r="M31" s="33">
        <v>31.702010000000001</v>
      </c>
      <c r="N31" s="33">
        <v>33.477845199999997</v>
      </c>
      <c r="O31" s="33">
        <v>34.200833899999999</v>
      </c>
      <c r="P31" s="33">
        <v>38.274167599999998</v>
      </c>
      <c r="Q31" s="33">
        <v>36.719352499999999</v>
      </c>
      <c r="R31" s="33">
        <v>34.143594899999997</v>
      </c>
      <c r="S31" s="33">
        <v>33.847931699999997</v>
      </c>
      <c r="T31" s="33">
        <v>33.982791900000002</v>
      </c>
      <c r="U31" s="33">
        <v>34.382471299999999</v>
      </c>
      <c r="V31" s="33">
        <v>34.935963000000001</v>
      </c>
      <c r="W31" s="33">
        <v>36.290353899999999</v>
      </c>
      <c r="X31" s="33">
        <v>35.524613899999999</v>
      </c>
      <c r="Y31" s="33">
        <v>34.476133699999998</v>
      </c>
      <c r="Z31" s="33">
        <v>34.957198599999998</v>
      </c>
      <c r="AA31" s="33">
        <v>34.897850699999999</v>
      </c>
      <c r="AB31" s="33">
        <v>35.801990099999998</v>
      </c>
      <c r="AC31" s="33">
        <v>35.473980599999997</v>
      </c>
      <c r="AD31" s="33">
        <v>35.619821199999997</v>
      </c>
      <c r="AE31" s="33">
        <v>35.854636999999997</v>
      </c>
      <c r="AF31" s="33">
        <v>38.8045446</v>
      </c>
      <c r="AG31" s="33">
        <v>39.107942799999996</v>
      </c>
      <c r="AH31" s="33">
        <v>38.172510600000003</v>
      </c>
      <c r="AI31" s="33">
        <v>37.647022</v>
      </c>
    </row>
    <row r="32" spans="1:35" ht="14.5" x14ac:dyDescent="0.35">
      <c r="A32" s="8" t="str">
        <f t="shared" si="0"/>
        <v>ArbeitskostenBelgien</v>
      </c>
      <c r="B32" s="8">
        <v>32</v>
      </c>
      <c r="C32" s="32" t="s">
        <v>63</v>
      </c>
      <c r="D32" s="32" t="s">
        <v>9</v>
      </c>
      <c r="E32" s="32" t="s">
        <v>64</v>
      </c>
      <c r="F32" s="32" t="s">
        <v>67</v>
      </c>
      <c r="G32" s="32" t="s">
        <v>40</v>
      </c>
      <c r="H32" s="32" t="s">
        <v>372</v>
      </c>
      <c r="I32" s="34"/>
      <c r="J32" s="34"/>
      <c r="K32" s="34"/>
      <c r="L32" s="34"/>
      <c r="M32" s="34"/>
      <c r="N32" s="34"/>
      <c r="O32" s="34"/>
      <c r="P32" s="34"/>
      <c r="Q32" s="33">
        <v>32.9</v>
      </c>
      <c r="R32" s="34"/>
      <c r="S32" s="34"/>
      <c r="T32" s="34"/>
      <c r="U32" s="33">
        <v>38</v>
      </c>
      <c r="V32" s="34"/>
      <c r="W32" s="34"/>
      <c r="X32" s="34"/>
      <c r="Y32" s="33">
        <v>38.6</v>
      </c>
      <c r="Z32" s="34"/>
      <c r="AA32" s="34"/>
      <c r="AB32" s="34"/>
      <c r="AC32" s="33">
        <v>40.5</v>
      </c>
      <c r="AD32" s="33">
        <v>41</v>
      </c>
      <c r="AE32" s="33">
        <v>43.5</v>
      </c>
      <c r="AF32" s="33">
        <v>47.1</v>
      </c>
      <c r="AG32" s="34"/>
      <c r="AH32" s="34"/>
      <c r="AI32" s="34"/>
    </row>
    <row r="33" spans="1:35" ht="14.5" x14ac:dyDescent="0.35">
      <c r="A33" s="8" t="str">
        <f t="shared" si="0"/>
        <v>ArbeitskostenBulgarien</v>
      </c>
      <c r="B33" s="8">
        <v>33</v>
      </c>
      <c r="C33" s="32" t="s">
        <v>63</v>
      </c>
      <c r="D33" s="32" t="s">
        <v>25</v>
      </c>
      <c r="E33" s="32" t="s">
        <v>64</v>
      </c>
      <c r="F33" s="32" t="s">
        <v>67</v>
      </c>
      <c r="G33" s="32" t="s">
        <v>40</v>
      </c>
      <c r="H33" s="32" t="s">
        <v>372</v>
      </c>
      <c r="I33" s="34"/>
      <c r="J33" s="34"/>
      <c r="K33" s="34"/>
      <c r="L33" s="34"/>
      <c r="M33" s="34"/>
      <c r="N33" s="34"/>
      <c r="O33" s="34"/>
      <c r="P33" s="34"/>
      <c r="Q33" s="33">
        <v>2.6</v>
      </c>
      <c r="R33" s="34"/>
      <c r="S33" s="34"/>
      <c r="T33" s="34"/>
      <c r="U33" s="33">
        <v>3.4</v>
      </c>
      <c r="V33" s="34"/>
      <c r="W33" s="34"/>
      <c r="X33" s="34"/>
      <c r="Y33" s="33">
        <v>4.5</v>
      </c>
      <c r="Z33" s="34"/>
      <c r="AA33" s="34"/>
      <c r="AB33" s="34"/>
      <c r="AC33" s="33">
        <v>6.6</v>
      </c>
      <c r="AD33" s="33">
        <v>7.1</v>
      </c>
      <c r="AE33" s="33">
        <v>8.1999999999999993</v>
      </c>
      <c r="AF33" s="33">
        <v>9.3000000000000007</v>
      </c>
      <c r="AG33" s="34"/>
      <c r="AH33" s="34"/>
      <c r="AI33" s="34"/>
    </row>
    <row r="34" spans="1:35" ht="14.5" x14ac:dyDescent="0.35">
      <c r="A34" s="8" t="str">
        <f t="shared" si="0"/>
        <v>ArbeitskostenDänemark</v>
      </c>
      <c r="B34" s="8">
        <v>34</v>
      </c>
      <c r="C34" s="32" t="s">
        <v>63</v>
      </c>
      <c r="D34" s="32" t="s">
        <v>5</v>
      </c>
      <c r="E34" s="32" t="s">
        <v>64</v>
      </c>
      <c r="F34" s="32" t="s">
        <v>67</v>
      </c>
      <c r="G34" s="32" t="s">
        <v>40</v>
      </c>
      <c r="H34" s="32" t="s">
        <v>372</v>
      </c>
      <c r="I34" s="34"/>
      <c r="J34" s="34"/>
      <c r="K34" s="34"/>
      <c r="L34" s="34"/>
      <c r="M34" s="34"/>
      <c r="N34" s="34"/>
      <c r="O34" s="34"/>
      <c r="P34" s="34"/>
      <c r="Q34" s="33">
        <v>34.6</v>
      </c>
      <c r="R34" s="34"/>
      <c r="S34" s="34"/>
      <c r="T34" s="34"/>
      <c r="U34" s="33">
        <v>39.4</v>
      </c>
      <c r="V34" s="34"/>
      <c r="W34" s="34"/>
      <c r="X34" s="34"/>
      <c r="Y34" s="33">
        <v>41.3</v>
      </c>
      <c r="Z34" s="34"/>
      <c r="AA34" s="34"/>
      <c r="AB34" s="34"/>
      <c r="AC34" s="33">
        <v>44.9</v>
      </c>
      <c r="AD34" s="33">
        <v>45.9</v>
      </c>
      <c r="AE34" s="33">
        <v>47</v>
      </c>
      <c r="AF34" s="33">
        <v>48.1</v>
      </c>
      <c r="AG34" s="34"/>
      <c r="AH34" s="34"/>
      <c r="AI34" s="34"/>
    </row>
    <row r="35" spans="1:35" ht="14.5" x14ac:dyDescent="0.35">
      <c r="A35" s="8" t="str">
        <f t="shared" si="0"/>
        <v>ArbeitskostenDeutschland</v>
      </c>
      <c r="B35" s="8">
        <v>35</v>
      </c>
      <c r="C35" s="32" t="s">
        <v>63</v>
      </c>
      <c r="D35" s="32" t="s">
        <v>2</v>
      </c>
      <c r="E35" s="32" t="s">
        <v>64</v>
      </c>
      <c r="F35" s="32" t="s">
        <v>67</v>
      </c>
      <c r="G35" s="32" t="s">
        <v>40</v>
      </c>
      <c r="H35" s="32" t="s">
        <v>372</v>
      </c>
      <c r="I35" s="34"/>
      <c r="J35" s="34"/>
      <c r="K35" s="34"/>
      <c r="L35" s="34"/>
      <c r="M35" s="34"/>
      <c r="N35" s="34"/>
      <c r="O35" s="34"/>
      <c r="P35" s="34"/>
      <c r="Q35" s="33">
        <v>27.9</v>
      </c>
      <c r="R35" s="34"/>
      <c r="S35" s="34"/>
      <c r="T35" s="34"/>
      <c r="U35" s="33">
        <v>30.5</v>
      </c>
      <c r="V35" s="34"/>
      <c r="W35" s="34"/>
      <c r="X35" s="34"/>
      <c r="Y35" s="33">
        <v>32.799999999999997</v>
      </c>
      <c r="Z35" s="34"/>
      <c r="AA35" s="34"/>
      <c r="AB35" s="34"/>
      <c r="AC35" s="33">
        <v>36.799999999999997</v>
      </c>
      <c r="AD35" s="33">
        <v>37.200000000000003</v>
      </c>
      <c r="AE35" s="33">
        <v>39.4</v>
      </c>
      <c r="AF35" s="33">
        <v>41.3</v>
      </c>
      <c r="AG35" s="34"/>
      <c r="AH35" s="34"/>
      <c r="AI35" s="34"/>
    </row>
    <row r="36" spans="1:35" ht="14.5" x14ac:dyDescent="0.35">
      <c r="A36" s="8" t="str">
        <f t="shared" si="0"/>
        <v>ArbeitskostenEstland</v>
      </c>
      <c r="B36" s="8">
        <v>36</v>
      </c>
      <c r="C36" s="32" t="s">
        <v>63</v>
      </c>
      <c r="D36" s="32" t="s">
        <v>18</v>
      </c>
      <c r="E36" s="32" t="s">
        <v>64</v>
      </c>
      <c r="F36" s="32" t="s">
        <v>67</v>
      </c>
      <c r="G36" s="32" t="s">
        <v>40</v>
      </c>
      <c r="H36" s="32" t="s">
        <v>372</v>
      </c>
      <c r="I36" s="34"/>
      <c r="J36" s="34"/>
      <c r="K36" s="34"/>
      <c r="L36" s="34"/>
      <c r="M36" s="34"/>
      <c r="N36" s="34"/>
      <c r="O36" s="34"/>
      <c r="P36" s="34"/>
      <c r="Q36" s="33">
        <v>7.9</v>
      </c>
      <c r="R36" s="34"/>
      <c r="S36" s="34"/>
      <c r="T36" s="34"/>
      <c r="U36" s="33">
        <v>8.6</v>
      </c>
      <c r="V36" s="34"/>
      <c r="W36" s="34"/>
      <c r="X36" s="34"/>
      <c r="Y36" s="33">
        <v>10.8</v>
      </c>
      <c r="Z36" s="34"/>
      <c r="AA36" s="34"/>
      <c r="AB36" s="34"/>
      <c r="AC36" s="33">
        <v>14.1</v>
      </c>
      <c r="AD36" s="33">
        <v>15</v>
      </c>
      <c r="AE36" s="33">
        <v>16.399999999999999</v>
      </c>
      <c r="AF36" s="33">
        <v>18.3</v>
      </c>
      <c r="AG36" s="34"/>
      <c r="AH36" s="34"/>
      <c r="AI36" s="34"/>
    </row>
    <row r="37" spans="1:35" ht="14.5" x14ac:dyDescent="0.35">
      <c r="A37" s="8" t="str">
        <f t="shared" si="0"/>
        <v>ArbeitskostenEU27</v>
      </c>
      <c r="B37" s="8">
        <v>37</v>
      </c>
      <c r="C37" s="32" t="s">
        <v>63</v>
      </c>
      <c r="D37" s="32" t="s">
        <v>367</v>
      </c>
      <c r="E37" s="32" t="s">
        <v>64</v>
      </c>
      <c r="F37" s="32" t="s">
        <v>67</v>
      </c>
      <c r="G37" s="32" t="s">
        <v>40</v>
      </c>
      <c r="H37" s="32" t="s">
        <v>372</v>
      </c>
      <c r="I37" s="34"/>
      <c r="J37" s="34"/>
      <c r="K37" s="34"/>
      <c r="L37" s="34"/>
      <c r="M37" s="34"/>
      <c r="N37" s="34"/>
      <c r="O37" s="34"/>
      <c r="P37" s="34"/>
      <c r="Q37" s="33">
        <v>21.6</v>
      </c>
      <c r="R37" s="34"/>
      <c r="S37" s="34"/>
      <c r="T37" s="34"/>
      <c r="U37" s="33">
        <v>24.4</v>
      </c>
      <c r="V37" s="34"/>
      <c r="W37" s="34"/>
      <c r="X37" s="34"/>
      <c r="Y37" s="33">
        <v>25.6</v>
      </c>
      <c r="Z37" s="34"/>
      <c r="AA37" s="34"/>
      <c r="AB37" s="34"/>
      <c r="AC37" s="33">
        <v>28.4</v>
      </c>
      <c r="AD37" s="33">
        <v>28.8</v>
      </c>
      <c r="AE37" s="33">
        <v>30.2</v>
      </c>
      <c r="AF37" s="33">
        <v>31.8</v>
      </c>
      <c r="AG37" s="34"/>
      <c r="AH37" s="34"/>
      <c r="AI37" s="34"/>
    </row>
    <row r="38" spans="1:35" ht="14.5" x14ac:dyDescent="0.35">
      <c r="A38" s="8" t="str">
        <f t="shared" si="0"/>
        <v>ArbeitskostenFinnland</v>
      </c>
      <c r="B38" s="8">
        <v>38</v>
      </c>
      <c r="C38" s="32" t="s">
        <v>63</v>
      </c>
      <c r="D38" s="32" t="s">
        <v>14</v>
      </c>
      <c r="E38" s="32" t="s">
        <v>64</v>
      </c>
      <c r="F38" s="32" t="s">
        <v>67</v>
      </c>
      <c r="G38" s="32" t="s">
        <v>40</v>
      </c>
      <c r="H38" s="32" t="s">
        <v>372</v>
      </c>
      <c r="I38" s="34"/>
      <c r="J38" s="34"/>
      <c r="K38" s="34"/>
      <c r="L38" s="34"/>
      <c r="M38" s="34"/>
      <c r="N38" s="34"/>
      <c r="O38" s="34"/>
      <c r="P38" s="34"/>
      <c r="Q38" s="33">
        <v>27.1</v>
      </c>
      <c r="R38" s="34"/>
      <c r="S38" s="34"/>
      <c r="T38" s="34"/>
      <c r="U38" s="33">
        <v>31.3</v>
      </c>
      <c r="V38" s="34"/>
      <c r="W38" s="34"/>
      <c r="X38" s="34"/>
      <c r="Y38" s="33">
        <v>33.700000000000003</v>
      </c>
      <c r="Z38" s="34"/>
      <c r="AA38" s="34"/>
      <c r="AB38" s="34"/>
      <c r="AC38" s="33">
        <v>34</v>
      </c>
      <c r="AD38" s="33">
        <v>35.1</v>
      </c>
      <c r="AE38" s="33">
        <v>35.9</v>
      </c>
      <c r="AF38" s="33">
        <v>37.1</v>
      </c>
      <c r="AG38" s="34"/>
      <c r="AH38" s="34"/>
      <c r="AI38" s="34"/>
    </row>
    <row r="39" spans="1:35" ht="14.5" x14ac:dyDescent="0.35">
      <c r="A39" s="8" t="str">
        <f t="shared" si="0"/>
        <v>ArbeitskostenFrankreich</v>
      </c>
      <c r="B39" s="8">
        <v>39</v>
      </c>
      <c r="C39" s="32" t="s">
        <v>63</v>
      </c>
      <c r="D39" s="32" t="s">
        <v>0</v>
      </c>
      <c r="E39" s="32" t="s">
        <v>64</v>
      </c>
      <c r="F39" s="32" t="s">
        <v>67</v>
      </c>
      <c r="G39" s="32" t="s">
        <v>40</v>
      </c>
      <c r="H39" s="32" t="s">
        <v>372</v>
      </c>
      <c r="I39" s="34"/>
      <c r="J39" s="34"/>
      <c r="K39" s="34"/>
      <c r="L39" s="34"/>
      <c r="M39" s="34"/>
      <c r="N39" s="34"/>
      <c r="O39" s="34"/>
      <c r="P39" s="34"/>
      <c r="Q39" s="33">
        <v>31.2</v>
      </c>
      <c r="R39" s="34"/>
      <c r="S39" s="34"/>
      <c r="T39" s="34"/>
      <c r="U39" s="33">
        <v>34.299999999999997</v>
      </c>
      <c r="V39" s="34"/>
      <c r="W39" s="34"/>
      <c r="X39" s="34"/>
      <c r="Y39" s="33">
        <v>34.6</v>
      </c>
      <c r="Z39" s="34"/>
      <c r="AA39" s="34"/>
      <c r="AB39" s="34"/>
      <c r="AC39" s="33">
        <v>38.799999999999997</v>
      </c>
      <c r="AD39" s="33">
        <v>39.299999999999997</v>
      </c>
      <c r="AE39" s="33">
        <v>40.799999999999997</v>
      </c>
      <c r="AF39" s="33">
        <v>42.2</v>
      </c>
      <c r="AG39" s="34"/>
      <c r="AH39" s="34"/>
      <c r="AI39" s="34"/>
    </row>
    <row r="40" spans="1:35" ht="14.5" x14ac:dyDescent="0.35">
      <c r="A40" s="8" t="str">
        <f t="shared" si="0"/>
        <v>ArbeitskostenGriechenland</v>
      </c>
      <c r="B40" s="8">
        <v>40</v>
      </c>
      <c r="C40" s="32" t="s">
        <v>63</v>
      </c>
      <c r="D40" s="32" t="s">
        <v>6</v>
      </c>
      <c r="E40" s="32" t="s">
        <v>64</v>
      </c>
      <c r="F40" s="32" t="s">
        <v>67</v>
      </c>
      <c r="G40" s="32" t="s">
        <v>40</v>
      </c>
      <c r="H40" s="32" t="s">
        <v>372</v>
      </c>
      <c r="I40" s="34"/>
      <c r="J40" s="34"/>
      <c r="K40" s="34"/>
      <c r="L40" s="34"/>
      <c r="M40" s="34"/>
      <c r="N40" s="34"/>
      <c r="O40" s="34"/>
      <c r="P40" s="34"/>
      <c r="Q40" s="33">
        <v>16.8</v>
      </c>
      <c r="R40" s="34"/>
      <c r="S40" s="34"/>
      <c r="T40" s="34"/>
      <c r="U40" s="33">
        <v>15.7</v>
      </c>
      <c r="V40" s="34"/>
      <c r="W40" s="34"/>
      <c r="X40" s="34"/>
      <c r="Y40" s="33">
        <v>15.2</v>
      </c>
      <c r="Z40" s="34"/>
      <c r="AA40" s="34"/>
      <c r="AB40" s="34"/>
      <c r="AC40" s="33">
        <v>13.8</v>
      </c>
      <c r="AD40" s="33">
        <v>13.9</v>
      </c>
      <c r="AE40" s="33">
        <v>14.7</v>
      </c>
      <c r="AF40" s="33">
        <v>15.7</v>
      </c>
      <c r="AG40" s="34"/>
      <c r="AH40" s="34"/>
      <c r="AI40" s="34"/>
    </row>
    <row r="41" spans="1:35" ht="14.5" x14ac:dyDescent="0.35">
      <c r="A41" s="8" t="str">
        <f t="shared" si="0"/>
        <v>ArbeitskostenIrland</v>
      </c>
      <c r="B41" s="8">
        <v>41</v>
      </c>
      <c r="C41" s="32" t="s">
        <v>63</v>
      </c>
      <c r="D41" s="32" t="s">
        <v>4</v>
      </c>
      <c r="E41" s="32" t="s">
        <v>64</v>
      </c>
      <c r="F41" s="32" t="s">
        <v>67</v>
      </c>
      <c r="G41" s="32" t="s">
        <v>40</v>
      </c>
      <c r="H41" s="32" t="s">
        <v>372</v>
      </c>
      <c r="I41" s="34"/>
      <c r="J41" s="34"/>
      <c r="K41" s="34"/>
      <c r="L41" s="34"/>
      <c r="M41" s="34"/>
      <c r="N41" s="34"/>
      <c r="O41" s="34"/>
      <c r="P41" s="34"/>
      <c r="Q41" s="33">
        <v>28.9</v>
      </c>
      <c r="R41" s="34"/>
      <c r="S41" s="34"/>
      <c r="T41" s="34"/>
      <c r="U41" s="33">
        <v>29.8</v>
      </c>
      <c r="V41" s="34"/>
      <c r="W41" s="34"/>
      <c r="X41" s="34"/>
      <c r="Y41" s="33">
        <v>30.6</v>
      </c>
      <c r="Z41" s="34"/>
      <c r="AA41" s="34"/>
      <c r="AB41" s="34"/>
      <c r="AC41" s="33">
        <v>33.5</v>
      </c>
      <c r="AD41" s="33">
        <v>34.700000000000003</v>
      </c>
      <c r="AE41" s="33">
        <v>38</v>
      </c>
      <c r="AF41" s="33">
        <v>40.200000000000003</v>
      </c>
      <c r="AG41" s="34"/>
      <c r="AH41" s="34"/>
      <c r="AI41" s="34"/>
    </row>
    <row r="42" spans="1:35" ht="14.5" x14ac:dyDescent="0.35">
      <c r="A42" s="8" t="str">
        <f t="shared" si="0"/>
        <v>ArbeitskostenItalien</v>
      </c>
      <c r="B42" s="8">
        <v>42</v>
      </c>
      <c r="C42" s="32" t="s">
        <v>63</v>
      </c>
      <c r="D42" s="32" t="s">
        <v>3</v>
      </c>
      <c r="E42" s="32" t="s">
        <v>64</v>
      </c>
      <c r="F42" s="32" t="s">
        <v>67</v>
      </c>
      <c r="G42" s="32" t="s">
        <v>40</v>
      </c>
      <c r="H42" s="32" t="s">
        <v>372</v>
      </c>
      <c r="I42" s="34"/>
      <c r="J42" s="34"/>
      <c r="K42" s="34"/>
      <c r="L42" s="34"/>
      <c r="M42" s="34"/>
      <c r="N42" s="34"/>
      <c r="O42" s="34"/>
      <c r="P42" s="34"/>
      <c r="Q42" s="33">
        <v>25.2</v>
      </c>
      <c r="R42" s="34"/>
      <c r="S42" s="34"/>
      <c r="T42" s="34"/>
      <c r="U42" s="33">
        <v>27.7</v>
      </c>
      <c r="V42" s="34"/>
      <c r="W42" s="34"/>
      <c r="X42" s="34"/>
      <c r="Y42" s="33">
        <v>27.6</v>
      </c>
      <c r="Z42" s="34"/>
      <c r="AA42" s="34"/>
      <c r="AB42" s="34"/>
      <c r="AC42" s="33">
        <v>29.2</v>
      </c>
      <c r="AD42" s="33">
        <v>28.7</v>
      </c>
      <c r="AE42" s="33">
        <v>29.4</v>
      </c>
      <c r="AF42" s="33">
        <v>29.8</v>
      </c>
      <c r="AG42" s="34"/>
      <c r="AH42" s="34"/>
      <c r="AI42" s="34"/>
    </row>
    <row r="43" spans="1:35" ht="14.5" x14ac:dyDescent="0.35">
      <c r="A43" s="8" t="str">
        <f t="shared" si="0"/>
        <v>ArbeitskostenKroatien</v>
      </c>
      <c r="B43" s="8">
        <v>43</v>
      </c>
      <c r="C43" s="32" t="s">
        <v>63</v>
      </c>
      <c r="D43" s="32" t="s">
        <v>27</v>
      </c>
      <c r="E43" s="32" t="s">
        <v>64</v>
      </c>
      <c r="F43" s="32" t="s">
        <v>67</v>
      </c>
      <c r="G43" s="32" t="s">
        <v>40</v>
      </c>
      <c r="H43" s="32" t="s">
        <v>372</v>
      </c>
      <c r="I43" s="34"/>
      <c r="J43" s="34"/>
      <c r="K43" s="34"/>
      <c r="L43" s="34"/>
      <c r="M43" s="34"/>
      <c r="N43" s="34"/>
      <c r="O43" s="34"/>
      <c r="P43" s="34"/>
      <c r="Q43" s="33">
        <v>9.1999999999999993</v>
      </c>
      <c r="R43" s="34"/>
      <c r="S43" s="34"/>
      <c r="T43" s="34"/>
      <c r="U43" s="33">
        <v>9.5</v>
      </c>
      <c r="V43" s="34"/>
      <c r="W43" s="34"/>
      <c r="X43" s="34"/>
      <c r="Y43" s="33">
        <v>9.5</v>
      </c>
      <c r="Z43" s="34"/>
      <c r="AA43" s="34"/>
      <c r="AB43" s="34"/>
      <c r="AC43" s="33">
        <v>11.3</v>
      </c>
      <c r="AD43" s="33">
        <v>11.6</v>
      </c>
      <c r="AE43" s="33">
        <v>12.6</v>
      </c>
      <c r="AF43" s="33">
        <v>14.4</v>
      </c>
      <c r="AG43" s="34"/>
      <c r="AH43" s="34"/>
      <c r="AI43" s="34"/>
    </row>
    <row r="44" spans="1:35" ht="14.5" x14ac:dyDescent="0.35">
      <c r="A44" s="8" t="str">
        <f t="shared" si="0"/>
        <v>ArbeitskostenLettland</v>
      </c>
      <c r="B44" s="8">
        <v>44</v>
      </c>
      <c r="C44" s="32" t="s">
        <v>63</v>
      </c>
      <c r="D44" s="32" t="s">
        <v>19</v>
      </c>
      <c r="E44" s="32" t="s">
        <v>64</v>
      </c>
      <c r="F44" s="32" t="s">
        <v>67</v>
      </c>
      <c r="G44" s="32" t="s">
        <v>40</v>
      </c>
      <c r="H44" s="32" t="s">
        <v>372</v>
      </c>
      <c r="I44" s="34"/>
      <c r="J44" s="34"/>
      <c r="K44" s="34"/>
      <c r="L44" s="34"/>
      <c r="M44" s="34"/>
      <c r="N44" s="34"/>
      <c r="O44" s="34"/>
      <c r="P44" s="34"/>
      <c r="Q44" s="33">
        <v>5.9</v>
      </c>
      <c r="R44" s="34"/>
      <c r="S44" s="34"/>
      <c r="T44" s="34"/>
      <c r="U44" s="33">
        <v>6</v>
      </c>
      <c r="V44" s="34"/>
      <c r="W44" s="34"/>
      <c r="X44" s="34"/>
      <c r="Y44" s="33">
        <v>7.7</v>
      </c>
      <c r="Z44" s="34"/>
      <c r="AA44" s="34"/>
      <c r="AB44" s="34"/>
      <c r="AC44" s="33">
        <v>10.7</v>
      </c>
      <c r="AD44" s="33">
        <v>11.3</v>
      </c>
      <c r="AE44" s="33">
        <v>12.2</v>
      </c>
      <c r="AF44" s="33">
        <v>13.5</v>
      </c>
      <c r="AG44" s="34"/>
      <c r="AH44" s="34"/>
      <c r="AI44" s="34"/>
    </row>
    <row r="45" spans="1:35" ht="14.5" x14ac:dyDescent="0.35">
      <c r="A45" s="8" t="str">
        <f t="shared" si="0"/>
        <v>ArbeitskostenLitauen</v>
      </c>
      <c r="B45" s="8">
        <v>45</v>
      </c>
      <c r="C45" s="32" t="s">
        <v>63</v>
      </c>
      <c r="D45" s="32" t="s">
        <v>20</v>
      </c>
      <c r="E45" s="32" t="s">
        <v>64</v>
      </c>
      <c r="F45" s="32" t="s">
        <v>67</v>
      </c>
      <c r="G45" s="32" t="s">
        <v>40</v>
      </c>
      <c r="H45" s="32" t="s">
        <v>372</v>
      </c>
      <c r="I45" s="34"/>
      <c r="J45" s="34"/>
      <c r="K45" s="34"/>
      <c r="L45" s="34"/>
      <c r="M45" s="34"/>
      <c r="N45" s="34"/>
      <c r="O45" s="34"/>
      <c r="P45" s="34"/>
      <c r="Q45" s="33">
        <v>5.9</v>
      </c>
      <c r="R45" s="34"/>
      <c r="S45" s="34"/>
      <c r="T45" s="34"/>
      <c r="U45" s="33">
        <v>5.9</v>
      </c>
      <c r="V45" s="34"/>
      <c r="W45" s="34"/>
      <c r="X45" s="34"/>
      <c r="Y45" s="33">
        <v>7.4</v>
      </c>
      <c r="Z45" s="34"/>
      <c r="AA45" s="34"/>
      <c r="AB45" s="34"/>
      <c r="AC45" s="33">
        <v>10.3</v>
      </c>
      <c r="AD45" s="33">
        <v>11.6</v>
      </c>
      <c r="AE45" s="33">
        <v>13.1</v>
      </c>
      <c r="AF45" s="33">
        <v>14.7</v>
      </c>
      <c r="AG45" s="34"/>
      <c r="AH45" s="34"/>
      <c r="AI45" s="34"/>
    </row>
    <row r="46" spans="1:35" ht="14.5" x14ac:dyDescent="0.35">
      <c r="A46" s="8" t="str">
        <f t="shared" si="0"/>
        <v>ArbeitskostenLuxemburg</v>
      </c>
      <c r="B46" s="8">
        <v>46</v>
      </c>
      <c r="C46" s="32" t="s">
        <v>63</v>
      </c>
      <c r="D46" s="32" t="s">
        <v>10</v>
      </c>
      <c r="E46" s="32" t="s">
        <v>64</v>
      </c>
      <c r="F46" s="32" t="s">
        <v>67</v>
      </c>
      <c r="G46" s="32" t="s">
        <v>40</v>
      </c>
      <c r="H46" s="32" t="s">
        <v>372</v>
      </c>
      <c r="I46" s="34"/>
      <c r="J46" s="34"/>
      <c r="K46" s="34"/>
      <c r="L46" s="34"/>
      <c r="M46" s="34"/>
      <c r="N46" s="34"/>
      <c r="O46" s="34"/>
      <c r="P46" s="34"/>
      <c r="Q46" s="33">
        <v>32.299999999999997</v>
      </c>
      <c r="R46" s="34"/>
      <c r="S46" s="34"/>
      <c r="T46" s="34"/>
      <c r="U46" s="33">
        <v>35.299999999999997</v>
      </c>
      <c r="V46" s="34"/>
      <c r="W46" s="34"/>
      <c r="X46" s="34"/>
      <c r="Y46" s="33">
        <v>38.700000000000003</v>
      </c>
      <c r="Z46" s="34"/>
      <c r="AA46" s="34"/>
      <c r="AB46" s="34"/>
      <c r="AC46" s="33">
        <v>47.3</v>
      </c>
      <c r="AD46" s="33">
        <v>48.4</v>
      </c>
      <c r="AE46" s="33">
        <v>50.9</v>
      </c>
      <c r="AF46" s="33">
        <v>53.9</v>
      </c>
      <c r="AG46" s="34"/>
      <c r="AH46" s="34"/>
      <c r="AI46" s="34"/>
    </row>
    <row r="47" spans="1:35" ht="14.5" x14ac:dyDescent="0.35">
      <c r="A47" s="8" t="str">
        <f t="shared" si="0"/>
        <v>ArbeitskostenMalta</v>
      </c>
      <c r="B47" s="8">
        <v>47</v>
      </c>
      <c r="C47" s="32" t="s">
        <v>63</v>
      </c>
      <c r="D47" s="32" t="s">
        <v>16</v>
      </c>
      <c r="E47" s="32" t="s">
        <v>64</v>
      </c>
      <c r="F47" s="32" t="s">
        <v>67</v>
      </c>
      <c r="G47" s="32" t="s">
        <v>40</v>
      </c>
      <c r="H47" s="32" t="s">
        <v>372</v>
      </c>
      <c r="I47" s="34"/>
      <c r="J47" s="34"/>
      <c r="K47" s="34"/>
      <c r="L47" s="34"/>
      <c r="M47" s="34"/>
      <c r="N47" s="34"/>
      <c r="O47" s="34"/>
      <c r="P47" s="34"/>
      <c r="Q47" s="33">
        <v>11.4</v>
      </c>
      <c r="R47" s="34"/>
      <c r="S47" s="34"/>
      <c r="T47" s="34"/>
      <c r="U47" s="33">
        <v>11.8</v>
      </c>
      <c r="V47" s="34"/>
      <c r="W47" s="34"/>
      <c r="X47" s="34"/>
      <c r="Y47" s="33">
        <v>14.2</v>
      </c>
      <c r="Z47" s="34"/>
      <c r="AA47" s="34"/>
      <c r="AB47" s="34"/>
      <c r="AC47" s="33">
        <v>16.899999999999999</v>
      </c>
      <c r="AD47" s="33">
        <v>17.2</v>
      </c>
      <c r="AE47" s="33">
        <v>17.7</v>
      </c>
      <c r="AF47" s="33">
        <v>18.2</v>
      </c>
      <c r="AG47" s="34"/>
      <c r="AH47" s="34"/>
      <c r="AI47" s="34"/>
    </row>
    <row r="48" spans="1:35" ht="14.5" x14ac:dyDescent="0.35">
      <c r="A48" s="8" t="str">
        <f t="shared" si="0"/>
        <v>ArbeitskostenNiederlande</v>
      </c>
      <c r="B48" s="8">
        <v>48</v>
      </c>
      <c r="C48" s="32" t="s">
        <v>63</v>
      </c>
      <c r="D48" s="32" t="s">
        <v>1</v>
      </c>
      <c r="E48" s="32" t="s">
        <v>64</v>
      </c>
      <c r="F48" s="32" t="s">
        <v>67</v>
      </c>
      <c r="G48" s="32" t="s">
        <v>40</v>
      </c>
      <c r="H48" s="32" t="s">
        <v>372</v>
      </c>
      <c r="I48" s="34"/>
      <c r="J48" s="34"/>
      <c r="K48" s="34"/>
      <c r="L48" s="34"/>
      <c r="M48" s="34"/>
      <c r="N48" s="34"/>
      <c r="O48" s="34"/>
      <c r="P48" s="34"/>
      <c r="Q48" s="33">
        <v>29.8</v>
      </c>
      <c r="R48" s="34"/>
      <c r="S48" s="34"/>
      <c r="T48" s="34"/>
      <c r="U48" s="33">
        <v>32.5</v>
      </c>
      <c r="V48" s="34"/>
      <c r="W48" s="34"/>
      <c r="X48" s="34"/>
      <c r="Y48" s="33">
        <v>34.5</v>
      </c>
      <c r="Z48" s="34"/>
      <c r="AA48" s="34"/>
      <c r="AB48" s="34"/>
      <c r="AC48" s="33">
        <v>37.700000000000003</v>
      </c>
      <c r="AD48" s="33">
        <v>38.1</v>
      </c>
      <c r="AE48" s="33">
        <v>40.5</v>
      </c>
      <c r="AF48" s="33">
        <v>43.3</v>
      </c>
      <c r="AG48" s="34"/>
      <c r="AH48" s="34"/>
      <c r="AI48" s="34"/>
    </row>
    <row r="49" spans="1:35" ht="14.5" x14ac:dyDescent="0.35">
      <c r="A49" s="8" t="str">
        <f t="shared" si="0"/>
        <v>ArbeitskostenÖsterreich</v>
      </c>
      <c r="B49" s="8">
        <v>49</v>
      </c>
      <c r="C49" s="32" t="s">
        <v>63</v>
      </c>
      <c r="D49" s="32" t="s">
        <v>56</v>
      </c>
      <c r="E49" s="32" t="s">
        <v>64</v>
      </c>
      <c r="F49" s="32" t="s">
        <v>67</v>
      </c>
      <c r="G49" s="32" t="s">
        <v>40</v>
      </c>
      <c r="H49" s="32" t="s">
        <v>372</v>
      </c>
      <c r="I49" s="34"/>
      <c r="J49" s="34"/>
      <c r="K49" s="34"/>
      <c r="L49" s="34"/>
      <c r="M49" s="34"/>
      <c r="N49" s="34"/>
      <c r="O49" s="34"/>
      <c r="P49" s="34"/>
      <c r="Q49" s="33">
        <v>26.4</v>
      </c>
      <c r="R49" s="34"/>
      <c r="S49" s="34"/>
      <c r="T49" s="34"/>
      <c r="U49" s="33">
        <v>29.7</v>
      </c>
      <c r="V49" s="34"/>
      <c r="W49" s="34"/>
      <c r="X49" s="34"/>
      <c r="Y49" s="33">
        <v>32.5</v>
      </c>
      <c r="Z49" s="34"/>
      <c r="AA49" s="34"/>
      <c r="AB49" s="34"/>
      <c r="AC49" s="33">
        <v>36.4</v>
      </c>
      <c r="AD49" s="33">
        <v>36.799999999999997</v>
      </c>
      <c r="AE49" s="33">
        <v>38.1</v>
      </c>
      <c r="AF49" s="33">
        <v>40.9</v>
      </c>
      <c r="AG49" s="34"/>
      <c r="AH49" s="34"/>
      <c r="AI49" s="34"/>
    </row>
    <row r="50" spans="1:35" ht="14.5" x14ac:dyDescent="0.35">
      <c r="A50" s="8" t="str">
        <f t="shared" si="0"/>
        <v>ArbeitskostenPolen</v>
      </c>
      <c r="B50" s="8">
        <v>50</v>
      </c>
      <c r="C50" s="32" t="s">
        <v>63</v>
      </c>
      <c r="D50" s="32" t="s">
        <v>21</v>
      </c>
      <c r="E50" s="32" t="s">
        <v>64</v>
      </c>
      <c r="F50" s="32" t="s">
        <v>67</v>
      </c>
      <c r="G50" s="32" t="s">
        <v>40</v>
      </c>
      <c r="H50" s="32" t="s">
        <v>372</v>
      </c>
      <c r="I50" s="34"/>
      <c r="J50" s="34"/>
      <c r="K50" s="34"/>
      <c r="L50" s="34"/>
      <c r="M50" s="34"/>
      <c r="N50" s="34"/>
      <c r="O50" s="34"/>
      <c r="P50" s="34"/>
      <c r="Q50" s="33">
        <v>7.6</v>
      </c>
      <c r="R50" s="34"/>
      <c r="S50" s="34"/>
      <c r="T50" s="34"/>
      <c r="U50" s="33">
        <v>7.9</v>
      </c>
      <c r="V50" s="34"/>
      <c r="W50" s="34"/>
      <c r="X50" s="34"/>
      <c r="Y50" s="33">
        <v>8.6999999999999993</v>
      </c>
      <c r="Z50" s="34"/>
      <c r="AA50" s="34"/>
      <c r="AB50" s="34"/>
      <c r="AC50" s="33">
        <v>10.9</v>
      </c>
      <c r="AD50" s="33">
        <v>11.5</v>
      </c>
      <c r="AE50" s="33">
        <v>12.5</v>
      </c>
      <c r="AF50" s="33">
        <v>14.5</v>
      </c>
      <c r="AG50" s="34"/>
      <c r="AH50" s="34"/>
      <c r="AI50" s="34"/>
    </row>
    <row r="51" spans="1:35" ht="14.5" x14ac:dyDescent="0.35">
      <c r="A51" s="8" t="str">
        <f t="shared" si="0"/>
        <v>ArbeitskostenPortugal</v>
      </c>
      <c r="B51" s="8">
        <v>51</v>
      </c>
      <c r="C51" s="32" t="s">
        <v>63</v>
      </c>
      <c r="D51" s="32" t="s">
        <v>7</v>
      </c>
      <c r="E51" s="32" t="s">
        <v>64</v>
      </c>
      <c r="F51" s="32" t="s">
        <v>67</v>
      </c>
      <c r="G51" s="32" t="s">
        <v>40</v>
      </c>
      <c r="H51" s="32" t="s">
        <v>372</v>
      </c>
      <c r="I51" s="34"/>
      <c r="J51" s="34"/>
      <c r="K51" s="34"/>
      <c r="L51" s="34"/>
      <c r="M51" s="34"/>
      <c r="N51" s="34"/>
      <c r="O51" s="34"/>
      <c r="P51" s="34"/>
      <c r="Q51" s="33">
        <v>12.2</v>
      </c>
      <c r="R51" s="34"/>
      <c r="S51" s="34"/>
      <c r="T51" s="34"/>
      <c r="U51" s="33">
        <v>13.3</v>
      </c>
      <c r="V51" s="34"/>
      <c r="W51" s="34"/>
      <c r="X51" s="34"/>
      <c r="Y51" s="33">
        <v>13.6</v>
      </c>
      <c r="Z51" s="34"/>
      <c r="AA51" s="34"/>
      <c r="AB51" s="34"/>
      <c r="AC51" s="33">
        <v>15.1</v>
      </c>
      <c r="AD51" s="33">
        <v>15.4</v>
      </c>
      <c r="AE51" s="33">
        <v>16.100000000000001</v>
      </c>
      <c r="AF51" s="33">
        <v>17</v>
      </c>
      <c r="AG51" s="34"/>
      <c r="AH51" s="34"/>
      <c r="AI51" s="34"/>
    </row>
    <row r="52" spans="1:35" ht="14.5" x14ac:dyDescent="0.35">
      <c r="A52" s="8" t="str">
        <f t="shared" si="0"/>
        <v>ArbeitskostenRumänien</v>
      </c>
      <c r="B52" s="8">
        <v>52</v>
      </c>
      <c r="C52" s="32" t="s">
        <v>63</v>
      </c>
      <c r="D52" s="32" t="s">
        <v>99</v>
      </c>
      <c r="E52" s="32" t="s">
        <v>64</v>
      </c>
      <c r="F52" s="32" t="s">
        <v>67</v>
      </c>
      <c r="G52" s="32" t="s">
        <v>40</v>
      </c>
      <c r="H52" s="32" t="s">
        <v>372</v>
      </c>
      <c r="I52" s="34"/>
      <c r="J52" s="34"/>
      <c r="K52" s="34"/>
      <c r="L52" s="34"/>
      <c r="M52" s="34"/>
      <c r="N52" s="34"/>
      <c r="O52" s="34"/>
      <c r="P52" s="34"/>
      <c r="Q52" s="33">
        <v>4.2</v>
      </c>
      <c r="R52" s="34"/>
      <c r="S52" s="34"/>
      <c r="T52" s="34"/>
      <c r="U52" s="33">
        <v>4.0999999999999996</v>
      </c>
      <c r="V52" s="34"/>
      <c r="W52" s="34"/>
      <c r="X52" s="34"/>
      <c r="Y52" s="33">
        <v>5.3</v>
      </c>
      <c r="Z52" s="34"/>
      <c r="AA52" s="34"/>
      <c r="AB52" s="34"/>
      <c r="AC52" s="33">
        <v>8.1999999999999993</v>
      </c>
      <c r="AD52" s="33">
        <v>8.5</v>
      </c>
      <c r="AE52" s="33">
        <v>9.5</v>
      </c>
      <c r="AF52" s="33">
        <v>11</v>
      </c>
      <c r="AG52" s="34"/>
      <c r="AH52" s="34"/>
      <c r="AI52" s="34"/>
    </row>
    <row r="53" spans="1:35" ht="14.5" x14ac:dyDescent="0.35">
      <c r="A53" s="8" t="str">
        <f t="shared" si="0"/>
        <v>ArbeitskostenSchweden</v>
      </c>
      <c r="B53" s="8">
        <v>53</v>
      </c>
      <c r="C53" s="32" t="s">
        <v>63</v>
      </c>
      <c r="D53" s="32" t="s">
        <v>13</v>
      </c>
      <c r="E53" s="32" t="s">
        <v>64</v>
      </c>
      <c r="F53" s="32" t="s">
        <v>67</v>
      </c>
      <c r="G53" s="32" t="s">
        <v>40</v>
      </c>
      <c r="H53" s="32" t="s">
        <v>372</v>
      </c>
      <c r="I53" s="34"/>
      <c r="J53" s="34"/>
      <c r="K53" s="34"/>
      <c r="L53" s="34"/>
      <c r="M53" s="34"/>
      <c r="N53" s="34"/>
      <c r="O53" s="34"/>
      <c r="P53" s="34"/>
      <c r="Q53" s="33">
        <v>31.6</v>
      </c>
      <c r="R53" s="34"/>
      <c r="S53" s="34"/>
      <c r="T53" s="34"/>
      <c r="U53" s="33">
        <v>37.299999999999997</v>
      </c>
      <c r="V53" s="34"/>
      <c r="W53" s="34"/>
      <c r="X53" s="34"/>
      <c r="Y53" s="33">
        <v>37.700000000000003</v>
      </c>
      <c r="Z53" s="34"/>
      <c r="AA53" s="34"/>
      <c r="AB53" s="34"/>
      <c r="AC53" s="33">
        <v>38</v>
      </c>
      <c r="AD53" s="33">
        <v>40.799999999999997</v>
      </c>
      <c r="AE53" s="33">
        <v>40.200000000000003</v>
      </c>
      <c r="AF53" s="33">
        <v>38.9</v>
      </c>
      <c r="AG53" s="34"/>
      <c r="AH53" s="34"/>
      <c r="AI53" s="34"/>
    </row>
    <row r="54" spans="1:35" ht="14.5" x14ac:dyDescent="0.35">
      <c r="A54" s="8" t="str">
        <f t="shared" si="0"/>
        <v>ArbeitskostenSlowakei</v>
      </c>
      <c r="B54" s="8">
        <v>54</v>
      </c>
      <c r="C54" s="32" t="s">
        <v>63</v>
      </c>
      <c r="D54" s="32" t="s">
        <v>23</v>
      </c>
      <c r="E54" s="32" t="s">
        <v>64</v>
      </c>
      <c r="F54" s="32" t="s">
        <v>67</v>
      </c>
      <c r="G54" s="32" t="s">
        <v>40</v>
      </c>
      <c r="H54" s="32" t="s">
        <v>372</v>
      </c>
      <c r="I54" s="34"/>
      <c r="J54" s="34"/>
      <c r="K54" s="34"/>
      <c r="L54" s="34"/>
      <c r="M54" s="34"/>
      <c r="N54" s="34"/>
      <c r="O54" s="34"/>
      <c r="P54" s="34"/>
      <c r="Q54" s="33">
        <v>7</v>
      </c>
      <c r="R54" s="34"/>
      <c r="S54" s="34"/>
      <c r="T54" s="34"/>
      <c r="U54" s="33">
        <v>8.9</v>
      </c>
      <c r="V54" s="34"/>
      <c r="W54" s="34"/>
      <c r="X54" s="34"/>
      <c r="Y54" s="33">
        <v>10.199999999999999</v>
      </c>
      <c r="Z54" s="34"/>
      <c r="AA54" s="34"/>
      <c r="AB54" s="34"/>
      <c r="AC54" s="33">
        <v>13.7</v>
      </c>
      <c r="AD54" s="33">
        <v>14.4</v>
      </c>
      <c r="AE54" s="33">
        <v>15.6</v>
      </c>
      <c r="AF54" s="33">
        <v>17.2</v>
      </c>
      <c r="AG54" s="34"/>
      <c r="AH54" s="34"/>
      <c r="AI54" s="34"/>
    </row>
    <row r="55" spans="1:35" ht="14.5" x14ac:dyDescent="0.35">
      <c r="A55" s="8" t="str">
        <f t="shared" si="0"/>
        <v>ArbeitskostenSlowenien</v>
      </c>
      <c r="B55" s="8">
        <v>55</v>
      </c>
      <c r="C55" s="32" t="s">
        <v>63</v>
      </c>
      <c r="D55" s="32" t="s">
        <v>26</v>
      </c>
      <c r="E55" s="32" t="s">
        <v>64</v>
      </c>
      <c r="F55" s="32" t="s">
        <v>67</v>
      </c>
      <c r="G55" s="32" t="s">
        <v>40</v>
      </c>
      <c r="H55" s="32" t="s">
        <v>372</v>
      </c>
      <c r="I55" s="34"/>
      <c r="J55" s="34"/>
      <c r="K55" s="34"/>
      <c r="L55" s="34"/>
      <c r="M55" s="34"/>
      <c r="N55" s="34"/>
      <c r="O55" s="34"/>
      <c r="P55" s="34"/>
      <c r="Q55" s="33">
        <v>13.9</v>
      </c>
      <c r="R55" s="34"/>
      <c r="S55" s="34"/>
      <c r="T55" s="34"/>
      <c r="U55" s="33">
        <v>15.6</v>
      </c>
      <c r="V55" s="34"/>
      <c r="W55" s="34"/>
      <c r="X55" s="34"/>
      <c r="Y55" s="33">
        <v>16.8</v>
      </c>
      <c r="Z55" s="34"/>
      <c r="AA55" s="34"/>
      <c r="AB55" s="34"/>
      <c r="AC55" s="33">
        <v>20.7</v>
      </c>
      <c r="AD55" s="33">
        <v>22</v>
      </c>
      <c r="AE55" s="33">
        <v>23.1</v>
      </c>
      <c r="AF55" s="33">
        <v>25.5</v>
      </c>
      <c r="AG55" s="34"/>
      <c r="AH55" s="34"/>
      <c r="AI55" s="34"/>
    </row>
    <row r="56" spans="1:35" ht="14.5" x14ac:dyDescent="0.35">
      <c r="A56" s="8" t="str">
        <f t="shared" si="0"/>
        <v>ArbeitskostenSpanien</v>
      </c>
      <c r="B56" s="8">
        <v>56</v>
      </c>
      <c r="C56" s="32" t="s">
        <v>63</v>
      </c>
      <c r="D56" s="32" t="s">
        <v>8</v>
      </c>
      <c r="E56" s="32" t="s">
        <v>64</v>
      </c>
      <c r="F56" s="32" t="s">
        <v>67</v>
      </c>
      <c r="G56" s="32" t="s">
        <v>40</v>
      </c>
      <c r="H56" s="32" t="s">
        <v>372</v>
      </c>
      <c r="I56" s="34"/>
      <c r="J56" s="34"/>
      <c r="K56" s="34"/>
      <c r="L56" s="34"/>
      <c r="M56" s="34"/>
      <c r="N56" s="34"/>
      <c r="O56" s="34"/>
      <c r="P56" s="34"/>
      <c r="Q56" s="33">
        <v>19.399999999999999</v>
      </c>
      <c r="R56" s="34"/>
      <c r="S56" s="34"/>
      <c r="T56" s="34"/>
      <c r="U56" s="33">
        <v>21.1</v>
      </c>
      <c r="V56" s="34"/>
      <c r="W56" s="34"/>
      <c r="X56" s="34"/>
      <c r="Y56" s="33">
        <v>21.2</v>
      </c>
      <c r="Z56" s="34"/>
      <c r="AA56" s="34"/>
      <c r="AB56" s="34"/>
      <c r="AC56" s="33">
        <v>23</v>
      </c>
      <c r="AD56" s="33">
        <v>22.9</v>
      </c>
      <c r="AE56" s="33">
        <v>23.3</v>
      </c>
      <c r="AF56" s="33">
        <v>24.6</v>
      </c>
      <c r="AG56" s="34"/>
      <c r="AH56" s="34"/>
      <c r="AI56" s="34"/>
    </row>
    <row r="57" spans="1:35" ht="14.5" x14ac:dyDescent="0.35">
      <c r="A57" s="8" t="str">
        <f t="shared" si="0"/>
        <v>ArbeitskostenTschechische Republik</v>
      </c>
      <c r="B57" s="8">
        <v>57</v>
      </c>
      <c r="C57" s="32" t="s">
        <v>63</v>
      </c>
      <c r="D57" s="32" t="s">
        <v>22</v>
      </c>
      <c r="E57" s="32" t="s">
        <v>64</v>
      </c>
      <c r="F57" s="32" t="s">
        <v>67</v>
      </c>
      <c r="G57" s="32" t="s">
        <v>40</v>
      </c>
      <c r="H57" s="32" t="s">
        <v>372</v>
      </c>
      <c r="I57" s="34"/>
      <c r="J57" s="34"/>
      <c r="K57" s="34"/>
      <c r="L57" s="34"/>
      <c r="M57" s="34"/>
      <c r="N57" s="34"/>
      <c r="O57" s="34"/>
      <c r="P57" s="34"/>
      <c r="Q57" s="33">
        <v>9.1999999999999993</v>
      </c>
      <c r="R57" s="34"/>
      <c r="S57" s="34"/>
      <c r="T57" s="34"/>
      <c r="U57" s="33">
        <v>10</v>
      </c>
      <c r="V57" s="34"/>
      <c r="W57" s="34"/>
      <c r="X57" s="34"/>
      <c r="Y57" s="33">
        <v>10.3</v>
      </c>
      <c r="Z57" s="34"/>
      <c r="AA57" s="34"/>
      <c r="AB57" s="34"/>
      <c r="AC57" s="33">
        <v>14.6</v>
      </c>
      <c r="AD57" s="33">
        <v>15.1</v>
      </c>
      <c r="AE57" s="33">
        <v>16.399999999999999</v>
      </c>
      <c r="AF57" s="33">
        <v>18</v>
      </c>
      <c r="AG57" s="34"/>
      <c r="AH57" s="34"/>
      <c r="AI57" s="34"/>
    </row>
    <row r="58" spans="1:35" ht="14.5" x14ac:dyDescent="0.35">
      <c r="A58" s="8" t="str">
        <f t="shared" si="0"/>
        <v>ArbeitskostenUngarn</v>
      </c>
      <c r="B58" s="8">
        <v>58</v>
      </c>
      <c r="C58" s="32" t="s">
        <v>63</v>
      </c>
      <c r="D58" s="32" t="s">
        <v>24</v>
      </c>
      <c r="E58" s="32" t="s">
        <v>64</v>
      </c>
      <c r="F58" s="32" t="s">
        <v>67</v>
      </c>
      <c r="G58" s="32" t="s">
        <v>40</v>
      </c>
      <c r="H58" s="32" t="s">
        <v>372</v>
      </c>
      <c r="I58" s="34"/>
      <c r="J58" s="34"/>
      <c r="K58" s="34"/>
      <c r="L58" s="34"/>
      <c r="M58" s="34"/>
      <c r="N58" s="34"/>
      <c r="O58" s="34"/>
      <c r="P58" s="34"/>
      <c r="Q58" s="33">
        <v>7.8</v>
      </c>
      <c r="R58" s="34"/>
      <c r="S58" s="34"/>
      <c r="T58" s="34"/>
      <c r="U58" s="33">
        <v>7.4</v>
      </c>
      <c r="V58" s="34"/>
      <c r="W58" s="34"/>
      <c r="X58" s="34"/>
      <c r="Y58" s="33">
        <v>7.8</v>
      </c>
      <c r="Z58" s="34"/>
      <c r="AA58" s="34"/>
      <c r="AB58" s="34"/>
      <c r="AC58" s="33">
        <v>9.8000000000000007</v>
      </c>
      <c r="AD58" s="33">
        <v>10.3</v>
      </c>
      <c r="AE58" s="33">
        <v>10.7</v>
      </c>
      <c r="AF58" s="33">
        <v>12.8</v>
      </c>
      <c r="AG58" s="34"/>
      <c r="AH58" s="34"/>
      <c r="AI58" s="34"/>
    </row>
    <row r="59" spans="1:35" ht="14.5" x14ac:dyDescent="0.35">
      <c r="A59" s="8" t="str">
        <f t="shared" si="0"/>
        <v>ArbeitskostenVereinigtes Königreich Großbritannien und Nordirland</v>
      </c>
      <c r="B59" s="8">
        <v>59</v>
      </c>
      <c r="C59" s="32" t="s">
        <v>63</v>
      </c>
      <c r="D59" s="32" t="s">
        <v>57</v>
      </c>
      <c r="E59" s="32" t="s">
        <v>64</v>
      </c>
      <c r="F59" s="32" t="s">
        <v>67</v>
      </c>
      <c r="G59" s="32" t="s">
        <v>40</v>
      </c>
      <c r="H59" s="32" t="s">
        <v>372</v>
      </c>
      <c r="I59" s="34"/>
      <c r="J59" s="34"/>
      <c r="K59" s="34"/>
      <c r="L59" s="34"/>
      <c r="M59" s="34"/>
      <c r="N59" s="34"/>
      <c r="O59" s="34"/>
      <c r="P59" s="34"/>
      <c r="Q59" s="33">
        <v>23.7</v>
      </c>
      <c r="R59" s="34"/>
      <c r="S59" s="34"/>
      <c r="T59" s="34"/>
      <c r="U59" s="33">
        <v>25</v>
      </c>
      <c r="V59" s="34"/>
      <c r="W59" s="34"/>
      <c r="X59" s="34"/>
      <c r="Y59" s="33">
        <v>27.9</v>
      </c>
      <c r="Z59" s="34"/>
      <c r="AA59" s="34"/>
      <c r="AB59" s="34"/>
      <c r="AC59" s="34"/>
      <c r="AD59" s="34"/>
      <c r="AE59" s="34"/>
      <c r="AF59" s="34"/>
      <c r="AG59" s="34"/>
      <c r="AH59" s="34"/>
      <c r="AI59" s="34"/>
    </row>
    <row r="60" spans="1:35" ht="14.5" x14ac:dyDescent="0.35">
      <c r="A60" s="8" t="str">
        <f t="shared" si="0"/>
        <v>ArbeitskostenZypern</v>
      </c>
      <c r="B60" s="8">
        <v>60</v>
      </c>
      <c r="C60" s="32" t="s">
        <v>63</v>
      </c>
      <c r="D60" s="32" t="s">
        <v>30</v>
      </c>
      <c r="E60" s="32" t="s">
        <v>64</v>
      </c>
      <c r="F60" s="32" t="s">
        <v>67</v>
      </c>
      <c r="G60" s="32" t="s">
        <v>40</v>
      </c>
      <c r="H60" s="32" t="s">
        <v>372</v>
      </c>
      <c r="I60" s="34"/>
      <c r="J60" s="34"/>
      <c r="K60" s="34"/>
      <c r="L60" s="34"/>
      <c r="M60" s="34"/>
      <c r="N60" s="34"/>
      <c r="O60" s="34"/>
      <c r="P60" s="34"/>
      <c r="Q60" s="33">
        <v>16.7</v>
      </c>
      <c r="R60" s="34"/>
      <c r="S60" s="34"/>
      <c r="T60" s="34"/>
      <c r="U60" s="33">
        <v>16.8</v>
      </c>
      <c r="V60" s="34"/>
      <c r="W60" s="34"/>
      <c r="X60" s="34"/>
      <c r="Y60" s="33">
        <v>15.7</v>
      </c>
      <c r="Z60" s="34"/>
      <c r="AA60" s="34"/>
      <c r="AB60" s="34"/>
      <c r="AC60" s="33">
        <v>17.3</v>
      </c>
      <c r="AD60" s="33">
        <v>17.7</v>
      </c>
      <c r="AE60" s="33">
        <v>19</v>
      </c>
      <c r="AF60" s="33">
        <v>20.100000000000001</v>
      </c>
      <c r="AG60" s="34"/>
      <c r="AH60" s="34"/>
      <c r="AI60" s="34"/>
    </row>
    <row r="61" spans="1:35" ht="14.5" x14ac:dyDescent="0.35">
      <c r="A61" s="8" t="str">
        <f t="shared" si="0"/>
        <v>ArbeitslosenquoteBelgien</v>
      </c>
      <c r="B61" s="8">
        <v>61</v>
      </c>
      <c r="C61" s="32" t="s">
        <v>65</v>
      </c>
      <c r="D61" s="32" t="s">
        <v>9</v>
      </c>
      <c r="E61" s="32" t="s">
        <v>66</v>
      </c>
      <c r="F61" s="32" t="s">
        <v>343</v>
      </c>
      <c r="G61" s="32" t="s">
        <v>32</v>
      </c>
      <c r="H61" s="32" t="s">
        <v>376</v>
      </c>
      <c r="I61" s="33">
        <v>7.1</v>
      </c>
      <c r="J61" s="33">
        <v>6.7</v>
      </c>
      <c r="K61" s="33">
        <v>7.6</v>
      </c>
      <c r="L61" s="33">
        <v>8.3000000000000007</v>
      </c>
      <c r="M61" s="33">
        <v>8.5</v>
      </c>
      <c r="N61" s="33">
        <v>8.6</v>
      </c>
      <c r="O61" s="33">
        <v>8.4</v>
      </c>
      <c r="P61" s="33">
        <v>7.6</v>
      </c>
      <c r="Q61" s="33">
        <v>7.1</v>
      </c>
      <c r="R61" s="33">
        <v>8</v>
      </c>
      <c r="S61" s="33">
        <v>8.4</v>
      </c>
      <c r="T61" s="33">
        <v>7.2</v>
      </c>
      <c r="U61" s="33">
        <v>7.6</v>
      </c>
      <c r="V61" s="33">
        <v>8.6</v>
      </c>
      <c r="W61" s="33">
        <v>8.6999999999999993</v>
      </c>
      <c r="X61" s="33">
        <v>8.6999999999999993</v>
      </c>
      <c r="Y61" s="33">
        <v>7.9</v>
      </c>
      <c r="Z61" s="33">
        <v>7.2</v>
      </c>
      <c r="AA61" s="33">
        <v>6</v>
      </c>
      <c r="AB61" s="33">
        <v>5.5</v>
      </c>
      <c r="AC61" s="33">
        <v>5.8</v>
      </c>
      <c r="AD61" s="33">
        <v>6.3</v>
      </c>
      <c r="AE61" s="33">
        <v>5.6</v>
      </c>
      <c r="AF61" s="33">
        <v>5.5</v>
      </c>
      <c r="AG61" s="33">
        <v>5.6</v>
      </c>
      <c r="AH61" s="33">
        <v>5.7</v>
      </c>
      <c r="AI61" s="33">
        <v>5.6</v>
      </c>
    </row>
    <row r="62" spans="1:35" ht="14.5" x14ac:dyDescent="0.35">
      <c r="A62" s="8" t="str">
        <f t="shared" si="0"/>
        <v>ArbeitslosenquoteBulgarien</v>
      </c>
      <c r="B62" s="8">
        <v>62</v>
      </c>
      <c r="C62" s="32" t="s">
        <v>65</v>
      </c>
      <c r="D62" s="32" t="s">
        <v>25</v>
      </c>
      <c r="E62" s="32" t="s">
        <v>66</v>
      </c>
      <c r="F62" s="32" t="s">
        <v>343</v>
      </c>
      <c r="G62" s="32" t="s">
        <v>32</v>
      </c>
      <c r="H62" s="32" t="s">
        <v>376</v>
      </c>
      <c r="I62" s="33">
        <v>19.600000000000001</v>
      </c>
      <c r="J62" s="33">
        <v>23.6</v>
      </c>
      <c r="K62" s="33">
        <v>21.1</v>
      </c>
      <c r="L62" s="33">
        <v>15.9</v>
      </c>
      <c r="M62" s="33">
        <v>14.1</v>
      </c>
      <c r="N62" s="33">
        <v>11.7</v>
      </c>
      <c r="O62" s="33">
        <v>10.5</v>
      </c>
      <c r="P62" s="33">
        <v>8</v>
      </c>
      <c r="Q62" s="33">
        <v>6.5</v>
      </c>
      <c r="R62" s="33">
        <v>7.9</v>
      </c>
      <c r="S62" s="33">
        <v>11.3</v>
      </c>
      <c r="T62" s="33">
        <v>12.3</v>
      </c>
      <c r="U62" s="33">
        <v>13.3</v>
      </c>
      <c r="V62" s="33">
        <v>13.9</v>
      </c>
      <c r="W62" s="33">
        <v>12.4</v>
      </c>
      <c r="X62" s="33">
        <v>10.1</v>
      </c>
      <c r="Y62" s="33">
        <v>8.6</v>
      </c>
      <c r="Z62" s="33">
        <v>7.2</v>
      </c>
      <c r="AA62" s="33">
        <v>6.2</v>
      </c>
      <c r="AB62" s="33">
        <v>5.2</v>
      </c>
      <c r="AC62" s="33">
        <v>6.1</v>
      </c>
      <c r="AD62" s="33">
        <v>5.2</v>
      </c>
      <c r="AE62" s="33">
        <v>4.2</v>
      </c>
      <c r="AF62" s="33">
        <v>4.3</v>
      </c>
      <c r="AG62" s="33">
        <v>4.3</v>
      </c>
      <c r="AH62" s="33">
        <v>4</v>
      </c>
      <c r="AI62" s="33">
        <v>3.8</v>
      </c>
    </row>
    <row r="63" spans="1:35" ht="14.5" x14ac:dyDescent="0.35">
      <c r="A63" s="8" t="str">
        <f t="shared" si="0"/>
        <v>ArbeitslosenquoteDänemark</v>
      </c>
      <c r="B63" s="8">
        <v>63</v>
      </c>
      <c r="C63" s="32" t="s">
        <v>65</v>
      </c>
      <c r="D63" s="32" t="s">
        <v>5</v>
      </c>
      <c r="E63" s="32" t="s">
        <v>66</v>
      </c>
      <c r="F63" s="32" t="s">
        <v>343</v>
      </c>
      <c r="G63" s="32" t="s">
        <v>32</v>
      </c>
      <c r="H63" s="32" t="s">
        <v>376</v>
      </c>
      <c r="I63" s="33">
        <v>4.5999999999999996</v>
      </c>
      <c r="J63" s="33">
        <v>4.5999999999999996</v>
      </c>
      <c r="K63" s="33">
        <v>4.5999999999999996</v>
      </c>
      <c r="L63" s="33">
        <v>5.4</v>
      </c>
      <c r="M63" s="33">
        <v>5.5</v>
      </c>
      <c r="N63" s="33">
        <v>4.8</v>
      </c>
      <c r="O63" s="33">
        <v>3.9</v>
      </c>
      <c r="P63" s="33">
        <v>3.8</v>
      </c>
      <c r="Q63" s="33">
        <v>3.7</v>
      </c>
      <c r="R63" s="33">
        <v>6.4</v>
      </c>
      <c r="S63" s="33">
        <v>7.7</v>
      </c>
      <c r="T63" s="33">
        <v>7.8</v>
      </c>
      <c r="U63" s="33">
        <v>7.8</v>
      </c>
      <c r="V63" s="33">
        <v>7.4</v>
      </c>
      <c r="W63" s="33">
        <v>6.9</v>
      </c>
      <c r="X63" s="33">
        <v>6.3</v>
      </c>
      <c r="Y63" s="33">
        <v>6</v>
      </c>
      <c r="Z63" s="33">
        <v>5.8</v>
      </c>
      <c r="AA63" s="33">
        <v>5.0999999999999996</v>
      </c>
      <c r="AB63" s="33">
        <v>5</v>
      </c>
      <c r="AC63" s="33">
        <v>5.6</v>
      </c>
      <c r="AD63" s="33">
        <v>5.0999999999999996</v>
      </c>
      <c r="AE63" s="33">
        <v>4.5</v>
      </c>
      <c r="AF63" s="33">
        <v>5.0999999999999996</v>
      </c>
      <c r="AG63" s="33">
        <v>5.8</v>
      </c>
      <c r="AH63" s="33">
        <v>5.8</v>
      </c>
      <c r="AI63" s="33">
        <v>5.8</v>
      </c>
    </row>
    <row r="64" spans="1:35" ht="14.5" x14ac:dyDescent="0.35">
      <c r="A64" s="8" t="str">
        <f t="shared" si="0"/>
        <v>ArbeitslosenquoteDeutschland</v>
      </c>
      <c r="B64" s="8">
        <v>64</v>
      </c>
      <c r="C64" s="32" t="s">
        <v>65</v>
      </c>
      <c r="D64" s="32" t="s">
        <v>2</v>
      </c>
      <c r="E64" s="32" t="s">
        <v>66</v>
      </c>
      <c r="F64" s="32" t="s">
        <v>343</v>
      </c>
      <c r="G64" s="32" t="s">
        <v>32</v>
      </c>
      <c r="H64" s="32" t="s">
        <v>376</v>
      </c>
      <c r="I64" s="33">
        <v>7.4</v>
      </c>
      <c r="J64" s="33">
        <v>7.5</v>
      </c>
      <c r="K64" s="33">
        <v>8.1999999999999993</v>
      </c>
      <c r="L64" s="33">
        <v>9.3000000000000007</v>
      </c>
      <c r="M64" s="33">
        <v>10.199999999999999</v>
      </c>
      <c r="N64" s="33">
        <v>10.5</v>
      </c>
      <c r="O64" s="33">
        <v>9.6</v>
      </c>
      <c r="P64" s="33">
        <v>8.1</v>
      </c>
      <c r="Q64" s="33">
        <v>7</v>
      </c>
      <c r="R64" s="33">
        <v>7.3</v>
      </c>
      <c r="S64" s="33">
        <v>6.6</v>
      </c>
      <c r="T64" s="33">
        <v>5.5</v>
      </c>
      <c r="U64" s="33">
        <v>5.0999999999999996</v>
      </c>
      <c r="V64" s="33">
        <v>5</v>
      </c>
      <c r="W64" s="33">
        <v>4.7</v>
      </c>
      <c r="X64" s="33">
        <v>4.4000000000000004</v>
      </c>
      <c r="Y64" s="33">
        <v>3.9</v>
      </c>
      <c r="Z64" s="33">
        <v>3.6</v>
      </c>
      <c r="AA64" s="33">
        <v>3.2</v>
      </c>
      <c r="AB64" s="33">
        <v>3</v>
      </c>
      <c r="AC64" s="33">
        <v>3.7</v>
      </c>
      <c r="AD64" s="33">
        <v>3.7</v>
      </c>
      <c r="AE64" s="33">
        <v>3.2</v>
      </c>
      <c r="AF64" s="33">
        <v>3.1</v>
      </c>
      <c r="AG64" s="33">
        <v>3.3</v>
      </c>
      <c r="AH64" s="33">
        <v>3.3</v>
      </c>
      <c r="AI64" s="33">
        <v>3.4</v>
      </c>
    </row>
    <row r="65" spans="1:35" ht="14.5" x14ac:dyDescent="0.35">
      <c r="A65" s="8" t="str">
        <f t="shared" si="0"/>
        <v>ArbeitslosenquoteEstland</v>
      </c>
      <c r="B65" s="8">
        <v>65</v>
      </c>
      <c r="C65" s="32" t="s">
        <v>65</v>
      </c>
      <c r="D65" s="32" t="s">
        <v>18</v>
      </c>
      <c r="E65" s="32" t="s">
        <v>66</v>
      </c>
      <c r="F65" s="32" t="s">
        <v>343</v>
      </c>
      <c r="G65" s="32" t="s">
        <v>32</v>
      </c>
      <c r="H65" s="32" t="s">
        <v>376</v>
      </c>
      <c r="I65" s="33">
        <v>14.6</v>
      </c>
      <c r="J65" s="33">
        <v>13</v>
      </c>
      <c r="K65" s="33">
        <v>11.2</v>
      </c>
      <c r="L65" s="33">
        <v>10.3</v>
      </c>
      <c r="M65" s="33">
        <v>10.1</v>
      </c>
      <c r="N65" s="33">
        <v>8</v>
      </c>
      <c r="O65" s="33">
        <v>5.9</v>
      </c>
      <c r="P65" s="33">
        <v>4.5999999999999996</v>
      </c>
      <c r="Q65" s="33">
        <v>5.5</v>
      </c>
      <c r="R65" s="33">
        <v>13.5</v>
      </c>
      <c r="S65" s="33">
        <v>16.600000000000001</v>
      </c>
      <c r="T65" s="33">
        <v>12.3</v>
      </c>
      <c r="U65" s="33">
        <v>9.9</v>
      </c>
      <c r="V65" s="33">
        <v>8.6</v>
      </c>
      <c r="W65" s="33">
        <v>7.3</v>
      </c>
      <c r="X65" s="33">
        <v>6.4</v>
      </c>
      <c r="Y65" s="33">
        <v>6.8</v>
      </c>
      <c r="Z65" s="33">
        <v>5.8</v>
      </c>
      <c r="AA65" s="33">
        <v>5.4</v>
      </c>
      <c r="AB65" s="33">
        <v>4.5</v>
      </c>
      <c r="AC65" s="33">
        <v>6.9</v>
      </c>
      <c r="AD65" s="33">
        <v>6.2</v>
      </c>
      <c r="AE65" s="33">
        <v>5.6</v>
      </c>
      <c r="AF65" s="33">
        <v>6.4</v>
      </c>
      <c r="AG65" s="33">
        <v>7.5</v>
      </c>
      <c r="AH65" s="33">
        <v>7.7</v>
      </c>
      <c r="AI65" s="33">
        <v>7.2</v>
      </c>
    </row>
    <row r="66" spans="1:35" ht="14.5" x14ac:dyDescent="0.35">
      <c r="A66" s="8" t="str">
        <f t="shared" si="0"/>
        <v>ArbeitslosenquoteEU27</v>
      </c>
      <c r="B66" s="8">
        <v>66</v>
      </c>
      <c r="C66" s="32" t="s">
        <v>65</v>
      </c>
      <c r="D66" s="32" t="s">
        <v>367</v>
      </c>
      <c r="E66" s="32" t="s">
        <v>66</v>
      </c>
      <c r="F66" s="32" t="s">
        <v>343</v>
      </c>
      <c r="G66" s="32" t="s">
        <v>32</v>
      </c>
      <c r="H66" s="32" t="s">
        <v>376</v>
      </c>
      <c r="I66" s="33">
        <v>9.9</v>
      </c>
      <c r="J66" s="33">
        <v>9.5</v>
      </c>
      <c r="K66" s="33">
        <v>9.8000000000000007</v>
      </c>
      <c r="L66" s="33">
        <v>9.9</v>
      </c>
      <c r="M66" s="33">
        <v>10.1</v>
      </c>
      <c r="N66" s="33">
        <v>9.8000000000000007</v>
      </c>
      <c r="O66" s="33">
        <v>8.8000000000000007</v>
      </c>
      <c r="P66" s="33">
        <v>7.7</v>
      </c>
      <c r="Q66" s="33">
        <v>7.4</v>
      </c>
      <c r="R66" s="33">
        <v>9.3000000000000007</v>
      </c>
      <c r="S66" s="33">
        <v>10.1</v>
      </c>
      <c r="T66" s="33">
        <v>10.1</v>
      </c>
      <c r="U66" s="33">
        <v>11.1</v>
      </c>
      <c r="V66" s="33">
        <v>11.6</v>
      </c>
      <c r="W66" s="33">
        <v>11</v>
      </c>
      <c r="X66" s="33">
        <v>10.199999999999999</v>
      </c>
      <c r="Y66" s="33">
        <v>9.3000000000000007</v>
      </c>
      <c r="Z66" s="33">
        <v>8.3000000000000007</v>
      </c>
      <c r="AA66" s="33">
        <v>7.4</v>
      </c>
      <c r="AB66" s="33">
        <v>6.8</v>
      </c>
      <c r="AC66" s="33">
        <v>7.2</v>
      </c>
      <c r="AD66" s="33">
        <v>7.1</v>
      </c>
      <c r="AE66" s="33">
        <v>6.2</v>
      </c>
      <c r="AF66" s="33">
        <v>6.1</v>
      </c>
      <c r="AG66" s="33">
        <v>6.1</v>
      </c>
      <c r="AH66" s="33">
        <v>5.9</v>
      </c>
      <c r="AI66" s="33">
        <v>5.9</v>
      </c>
    </row>
    <row r="67" spans="1:35" ht="14.5" x14ac:dyDescent="0.35">
      <c r="A67" s="8" t="str">
        <f t="shared" si="0"/>
        <v>ArbeitslosenquoteFinnland</v>
      </c>
      <c r="B67" s="8">
        <v>67</v>
      </c>
      <c r="C67" s="32" t="s">
        <v>65</v>
      </c>
      <c r="D67" s="32" t="s">
        <v>14</v>
      </c>
      <c r="E67" s="32" t="s">
        <v>66</v>
      </c>
      <c r="F67" s="32" t="s">
        <v>343</v>
      </c>
      <c r="G67" s="32" t="s">
        <v>32</v>
      </c>
      <c r="H67" s="32" t="s">
        <v>376</v>
      </c>
      <c r="I67" s="33">
        <v>9.9</v>
      </c>
      <c r="J67" s="33">
        <v>9.1999999999999993</v>
      </c>
      <c r="K67" s="33">
        <v>9.1999999999999993</v>
      </c>
      <c r="L67" s="33">
        <v>9.1</v>
      </c>
      <c r="M67" s="33">
        <v>8.9</v>
      </c>
      <c r="N67" s="33">
        <v>8.5</v>
      </c>
      <c r="O67" s="33">
        <v>7.8</v>
      </c>
      <c r="P67" s="33">
        <v>7</v>
      </c>
      <c r="Q67" s="33">
        <v>6.5</v>
      </c>
      <c r="R67" s="33">
        <v>8.3000000000000007</v>
      </c>
      <c r="S67" s="33">
        <v>8.6</v>
      </c>
      <c r="T67" s="33">
        <v>8</v>
      </c>
      <c r="U67" s="33">
        <v>7.9</v>
      </c>
      <c r="V67" s="33">
        <v>8.3000000000000007</v>
      </c>
      <c r="W67" s="33">
        <v>8.6999999999999993</v>
      </c>
      <c r="X67" s="33">
        <v>9.4</v>
      </c>
      <c r="Y67" s="33">
        <v>8.9</v>
      </c>
      <c r="Z67" s="33">
        <v>8.6999999999999993</v>
      </c>
      <c r="AA67" s="33">
        <v>7.5</v>
      </c>
      <c r="AB67" s="33">
        <v>6.8</v>
      </c>
      <c r="AC67" s="33">
        <v>7.7</v>
      </c>
      <c r="AD67" s="33">
        <v>7.7</v>
      </c>
      <c r="AE67" s="33">
        <v>6.8</v>
      </c>
      <c r="AF67" s="33">
        <v>7.2</v>
      </c>
      <c r="AG67" s="33">
        <v>8.1999999999999993</v>
      </c>
      <c r="AH67" s="33">
        <v>7.9</v>
      </c>
      <c r="AI67" s="33">
        <v>7.5</v>
      </c>
    </row>
    <row r="68" spans="1:35" ht="14.5" x14ac:dyDescent="0.35">
      <c r="A68" s="8" t="str">
        <f t="shared" ref="A68:A131" si="1">C68&amp;D68</f>
        <v>ArbeitslosenquoteFrankreich</v>
      </c>
      <c r="B68" s="8">
        <v>68</v>
      </c>
      <c r="C68" s="32" t="s">
        <v>65</v>
      </c>
      <c r="D68" s="32" t="s">
        <v>0</v>
      </c>
      <c r="E68" s="32" t="s">
        <v>66</v>
      </c>
      <c r="F68" s="32" t="s">
        <v>343</v>
      </c>
      <c r="G68" s="32" t="s">
        <v>32</v>
      </c>
      <c r="H68" s="32" t="s">
        <v>376</v>
      </c>
      <c r="I68" s="33">
        <v>8.6</v>
      </c>
      <c r="J68" s="33">
        <v>7.8</v>
      </c>
      <c r="K68" s="33">
        <v>7.9</v>
      </c>
      <c r="L68" s="33">
        <v>8.5</v>
      </c>
      <c r="M68" s="33">
        <v>8.9</v>
      </c>
      <c r="N68" s="33">
        <v>8.9</v>
      </c>
      <c r="O68" s="33">
        <v>8.8000000000000007</v>
      </c>
      <c r="P68" s="33">
        <v>8</v>
      </c>
      <c r="Q68" s="33">
        <v>7.4</v>
      </c>
      <c r="R68" s="33">
        <v>9.1</v>
      </c>
      <c r="S68" s="33">
        <v>9.3000000000000007</v>
      </c>
      <c r="T68" s="33">
        <v>9.1999999999999993</v>
      </c>
      <c r="U68" s="33">
        <v>9.8000000000000007</v>
      </c>
      <c r="V68" s="33">
        <v>10.3</v>
      </c>
      <c r="W68" s="33">
        <v>10.3</v>
      </c>
      <c r="X68" s="33">
        <v>10.3</v>
      </c>
      <c r="Y68" s="33">
        <v>10.1</v>
      </c>
      <c r="Z68" s="33">
        <v>9.4</v>
      </c>
      <c r="AA68" s="33">
        <v>9</v>
      </c>
      <c r="AB68" s="33">
        <v>8.4</v>
      </c>
      <c r="AC68" s="33">
        <v>8</v>
      </c>
      <c r="AD68" s="33">
        <v>7.9</v>
      </c>
      <c r="AE68" s="33">
        <v>7.3</v>
      </c>
      <c r="AF68" s="33">
        <v>7.3</v>
      </c>
      <c r="AG68" s="33">
        <v>7.4</v>
      </c>
      <c r="AH68" s="33">
        <v>7.5</v>
      </c>
      <c r="AI68" s="33">
        <v>7.6</v>
      </c>
    </row>
    <row r="69" spans="1:35" ht="14.5" x14ac:dyDescent="0.35">
      <c r="A69" s="8" t="str">
        <f t="shared" si="1"/>
        <v>ArbeitslosenquoteGriechenland</v>
      </c>
      <c r="B69" s="8">
        <v>69</v>
      </c>
      <c r="C69" s="32" t="s">
        <v>65</v>
      </c>
      <c r="D69" s="32" t="s">
        <v>6</v>
      </c>
      <c r="E69" s="32" t="s">
        <v>66</v>
      </c>
      <c r="F69" s="32" t="s">
        <v>343</v>
      </c>
      <c r="G69" s="32" t="s">
        <v>32</v>
      </c>
      <c r="H69" s="32" t="s">
        <v>376</v>
      </c>
      <c r="I69" s="33">
        <v>11.6</v>
      </c>
      <c r="J69" s="33">
        <v>11</v>
      </c>
      <c r="K69" s="33">
        <v>10.6</v>
      </c>
      <c r="L69" s="33">
        <v>10</v>
      </c>
      <c r="M69" s="33">
        <v>10.8</v>
      </c>
      <c r="N69" s="33">
        <v>10.199999999999999</v>
      </c>
      <c r="O69" s="33">
        <v>9.1999999999999993</v>
      </c>
      <c r="P69" s="33">
        <v>8.6</v>
      </c>
      <c r="Q69" s="33">
        <v>8</v>
      </c>
      <c r="R69" s="33">
        <v>9.8000000000000007</v>
      </c>
      <c r="S69" s="33">
        <v>12.9</v>
      </c>
      <c r="T69" s="33">
        <v>18.100000000000001</v>
      </c>
      <c r="U69" s="33">
        <v>24.8</v>
      </c>
      <c r="V69" s="33">
        <v>27.8</v>
      </c>
      <c r="W69" s="33">
        <v>26.6</v>
      </c>
      <c r="X69" s="33">
        <v>25</v>
      </c>
      <c r="Y69" s="33">
        <v>23.9</v>
      </c>
      <c r="Z69" s="33">
        <v>21.8</v>
      </c>
      <c r="AA69" s="33">
        <v>19.7</v>
      </c>
      <c r="AB69" s="33">
        <v>17.899999999999999</v>
      </c>
      <c r="AC69" s="33">
        <v>17.600000000000001</v>
      </c>
      <c r="AD69" s="33">
        <v>14.7</v>
      </c>
      <c r="AE69" s="33">
        <v>12.5</v>
      </c>
      <c r="AF69" s="33">
        <v>11.1</v>
      </c>
      <c r="AG69" s="33">
        <v>10.4</v>
      </c>
      <c r="AH69" s="33">
        <v>9.8000000000000007</v>
      </c>
      <c r="AI69" s="33">
        <v>9.1999999999999993</v>
      </c>
    </row>
    <row r="70" spans="1:35" ht="14.5" x14ac:dyDescent="0.35">
      <c r="A70" s="8" t="str">
        <f t="shared" si="1"/>
        <v>ArbeitslosenquoteIrland</v>
      </c>
      <c r="B70" s="8">
        <v>70</v>
      </c>
      <c r="C70" s="32" t="s">
        <v>65</v>
      </c>
      <c r="D70" s="32" t="s">
        <v>4</v>
      </c>
      <c r="E70" s="32" t="s">
        <v>66</v>
      </c>
      <c r="F70" s="32" t="s">
        <v>343</v>
      </c>
      <c r="G70" s="32" t="s">
        <v>32</v>
      </c>
      <c r="H70" s="32" t="s">
        <v>376</v>
      </c>
      <c r="I70" s="33">
        <v>4.5</v>
      </c>
      <c r="J70" s="33">
        <v>4.2</v>
      </c>
      <c r="K70" s="33">
        <v>4.7</v>
      </c>
      <c r="L70" s="33">
        <v>4.8</v>
      </c>
      <c r="M70" s="33">
        <v>4.7</v>
      </c>
      <c r="N70" s="33">
        <v>4.5999999999999996</v>
      </c>
      <c r="O70" s="33">
        <v>4.8</v>
      </c>
      <c r="P70" s="33">
        <v>5</v>
      </c>
      <c r="Q70" s="33">
        <v>6.8</v>
      </c>
      <c r="R70" s="33">
        <v>12.6</v>
      </c>
      <c r="S70" s="33">
        <v>14.6</v>
      </c>
      <c r="T70" s="33">
        <v>15.4</v>
      </c>
      <c r="U70" s="33">
        <v>15.5</v>
      </c>
      <c r="V70" s="33">
        <v>13.8</v>
      </c>
      <c r="W70" s="33">
        <v>11.9</v>
      </c>
      <c r="X70" s="33">
        <v>9.9</v>
      </c>
      <c r="Y70" s="33">
        <v>8.4</v>
      </c>
      <c r="Z70" s="33">
        <v>6.7</v>
      </c>
      <c r="AA70" s="33">
        <v>5.8</v>
      </c>
      <c r="AB70" s="33">
        <v>5</v>
      </c>
      <c r="AC70" s="33">
        <v>5.9</v>
      </c>
      <c r="AD70" s="33">
        <v>6.2</v>
      </c>
      <c r="AE70" s="33">
        <v>4.5</v>
      </c>
      <c r="AF70" s="33">
        <v>4.3</v>
      </c>
      <c r="AG70" s="33">
        <v>4.4000000000000004</v>
      </c>
      <c r="AH70" s="33">
        <v>4.4000000000000004</v>
      </c>
      <c r="AI70" s="33">
        <v>4.5</v>
      </c>
    </row>
    <row r="71" spans="1:35" ht="14.5" x14ac:dyDescent="0.35">
      <c r="A71" s="8" t="str">
        <f t="shared" si="1"/>
        <v>ArbeitslosenquoteItalien</v>
      </c>
      <c r="B71" s="8">
        <v>71</v>
      </c>
      <c r="C71" s="32" t="s">
        <v>65</v>
      </c>
      <c r="D71" s="32" t="s">
        <v>3</v>
      </c>
      <c r="E71" s="32" t="s">
        <v>66</v>
      </c>
      <c r="F71" s="32" t="s">
        <v>343</v>
      </c>
      <c r="G71" s="32" t="s">
        <v>32</v>
      </c>
      <c r="H71" s="32" t="s">
        <v>376</v>
      </c>
      <c r="I71" s="33">
        <v>10.7</v>
      </c>
      <c r="J71" s="33">
        <v>9.6999999999999993</v>
      </c>
      <c r="K71" s="33">
        <v>9.1</v>
      </c>
      <c r="L71" s="33">
        <v>8.8000000000000007</v>
      </c>
      <c r="M71" s="33">
        <v>8.1</v>
      </c>
      <c r="N71" s="33">
        <v>7.8</v>
      </c>
      <c r="O71" s="33">
        <v>6.9</v>
      </c>
      <c r="P71" s="33">
        <v>6.2</v>
      </c>
      <c r="Q71" s="33">
        <v>6.8</v>
      </c>
      <c r="R71" s="33">
        <v>7.9</v>
      </c>
      <c r="S71" s="33">
        <v>8.5</v>
      </c>
      <c r="T71" s="33">
        <v>8.5</v>
      </c>
      <c r="U71" s="33">
        <v>10.9</v>
      </c>
      <c r="V71" s="33">
        <v>12.4</v>
      </c>
      <c r="W71" s="33">
        <v>12.9</v>
      </c>
      <c r="X71" s="33">
        <v>12</v>
      </c>
      <c r="Y71" s="33">
        <v>11.7</v>
      </c>
      <c r="Z71" s="33">
        <v>11.3</v>
      </c>
      <c r="AA71" s="33">
        <v>10.6</v>
      </c>
      <c r="AB71" s="33">
        <v>9.9</v>
      </c>
      <c r="AC71" s="33">
        <v>9.3000000000000007</v>
      </c>
      <c r="AD71" s="33">
        <v>9.5</v>
      </c>
      <c r="AE71" s="33">
        <v>8.1</v>
      </c>
      <c r="AF71" s="33">
        <v>7.7</v>
      </c>
      <c r="AG71" s="33">
        <v>6.8</v>
      </c>
      <c r="AH71" s="33">
        <v>6.3</v>
      </c>
      <c r="AI71" s="33">
        <v>6.2</v>
      </c>
    </row>
    <row r="72" spans="1:35" ht="14.5" x14ac:dyDescent="0.35">
      <c r="A72" s="8" t="str">
        <f t="shared" si="1"/>
        <v>ArbeitslosenquoteKroatien</v>
      </c>
      <c r="B72" s="8">
        <v>72</v>
      </c>
      <c r="C72" s="32" t="s">
        <v>65</v>
      </c>
      <c r="D72" s="32" t="s">
        <v>27</v>
      </c>
      <c r="E72" s="32" t="s">
        <v>66</v>
      </c>
      <c r="F72" s="32" t="s">
        <v>343</v>
      </c>
      <c r="G72" s="32" t="s">
        <v>32</v>
      </c>
      <c r="H72" s="32" t="s">
        <v>376</v>
      </c>
      <c r="I72" s="33">
        <v>15.6</v>
      </c>
      <c r="J72" s="33">
        <v>16</v>
      </c>
      <c r="K72" s="33">
        <v>15</v>
      </c>
      <c r="L72" s="33">
        <v>14.2</v>
      </c>
      <c r="M72" s="33">
        <v>13.7</v>
      </c>
      <c r="N72" s="33">
        <v>12.8</v>
      </c>
      <c r="O72" s="33">
        <v>11.3</v>
      </c>
      <c r="P72" s="33">
        <v>9.9</v>
      </c>
      <c r="Q72" s="33">
        <v>8.6</v>
      </c>
      <c r="R72" s="33">
        <v>9.1999999999999993</v>
      </c>
      <c r="S72" s="33">
        <v>11.7</v>
      </c>
      <c r="T72" s="33">
        <v>13.7</v>
      </c>
      <c r="U72" s="33">
        <v>16</v>
      </c>
      <c r="V72" s="33">
        <v>17.3</v>
      </c>
      <c r="W72" s="33">
        <v>17.3</v>
      </c>
      <c r="X72" s="33">
        <v>16.2</v>
      </c>
      <c r="Y72" s="33">
        <v>13.1</v>
      </c>
      <c r="Z72" s="33">
        <v>11.2</v>
      </c>
      <c r="AA72" s="33">
        <v>8.5</v>
      </c>
      <c r="AB72" s="33">
        <v>6.6</v>
      </c>
      <c r="AC72" s="33">
        <v>7.4</v>
      </c>
      <c r="AD72" s="33">
        <v>7.5</v>
      </c>
      <c r="AE72" s="33">
        <v>6.8</v>
      </c>
      <c r="AF72" s="33">
        <v>6.1</v>
      </c>
      <c r="AG72" s="33">
        <v>5.0999999999999996</v>
      </c>
      <c r="AH72" s="33">
        <v>4.7</v>
      </c>
      <c r="AI72" s="33">
        <v>4.5999999999999996</v>
      </c>
    </row>
    <row r="73" spans="1:35" ht="14.5" x14ac:dyDescent="0.35">
      <c r="A73" s="8" t="str">
        <f t="shared" si="1"/>
        <v>ArbeitslosenquoteLettland</v>
      </c>
      <c r="B73" s="8">
        <v>73</v>
      </c>
      <c r="C73" s="32" t="s">
        <v>65</v>
      </c>
      <c r="D73" s="32" t="s">
        <v>19</v>
      </c>
      <c r="E73" s="32" t="s">
        <v>66</v>
      </c>
      <c r="F73" s="32" t="s">
        <v>343</v>
      </c>
      <c r="G73" s="32" t="s">
        <v>32</v>
      </c>
      <c r="H73" s="32" t="s">
        <v>376</v>
      </c>
      <c r="I73" s="33">
        <v>14.5</v>
      </c>
      <c r="J73" s="33">
        <v>13.9</v>
      </c>
      <c r="K73" s="33">
        <v>12.6</v>
      </c>
      <c r="L73" s="33">
        <v>11.7</v>
      </c>
      <c r="M73" s="33">
        <v>11.8</v>
      </c>
      <c r="N73" s="33">
        <v>10.1</v>
      </c>
      <c r="O73" s="33">
        <v>7.1</v>
      </c>
      <c r="P73" s="33">
        <v>6.2</v>
      </c>
      <c r="Q73" s="33">
        <v>7.8</v>
      </c>
      <c r="R73" s="33">
        <v>17.7</v>
      </c>
      <c r="S73" s="33">
        <v>19.7</v>
      </c>
      <c r="T73" s="33">
        <v>16.3</v>
      </c>
      <c r="U73" s="33">
        <v>15.1</v>
      </c>
      <c r="V73" s="33">
        <v>11.9</v>
      </c>
      <c r="W73" s="33">
        <v>10.9</v>
      </c>
      <c r="X73" s="33">
        <v>9.9</v>
      </c>
      <c r="Y73" s="33">
        <v>9.6999999999999993</v>
      </c>
      <c r="Z73" s="33">
        <v>8.6999999999999993</v>
      </c>
      <c r="AA73" s="33">
        <v>7.4</v>
      </c>
      <c r="AB73" s="33">
        <v>6.3</v>
      </c>
      <c r="AC73" s="33">
        <v>8.1</v>
      </c>
      <c r="AD73" s="33">
        <v>7.6</v>
      </c>
      <c r="AE73" s="33">
        <v>6.9</v>
      </c>
      <c r="AF73" s="33">
        <v>6.5</v>
      </c>
      <c r="AG73" s="33">
        <v>6.7</v>
      </c>
      <c r="AH73" s="33">
        <v>6.7</v>
      </c>
      <c r="AI73" s="33">
        <v>6.5</v>
      </c>
    </row>
    <row r="74" spans="1:35" ht="14.5" x14ac:dyDescent="0.35">
      <c r="A74" s="8" t="str">
        <f t="shared" si="1"/>
        <v>ArbeitslosenquoteLitauen</v>
      </c>
      <c r="B74" s="8">
        <v>74</v>
      </c>
      <c r="C74" s="32" t="s">
        <v>65</v>
      </c>
      <c r="D74" s="32" t="s">
        <v>20</v>
      </c>
      <c r="E74" s="32" t="s">
        <v>66</v>
      </c>
      <c r="F74" s="32" t="s">
        <v>343</v>
      </c>
      <c r="G74" s="32" t="s">
        <v>32</v>
      </c>
      <c r="H74" s="32" t="s">
        <v>376</v>
      </c>
      <c r="I74" s="33">
        <v>16.399999999999999</v>
      </c>
      <c r="J74" s="33">
        <v>17.3</v>
      </c>
      <c r="K74" s="33">
        <v>13.7</v>
      </c>
      <c r="L74" s="33">
        <v>12.5</v>
      </c>
      <c r="M74" s="33">
        <v>10.9</v>
      </c>
      <c r="N74" s="33">
        <v>8.3000000000000007</v>
      </c>
      <c r="O74" s="33">
        <v>5.8</v>
      </c>
      <c r="P74" s="33">
        <v>4.3</v>
      </c>
      <c r="Q74" s="33">
        <v>5.8</v>
      </c>
      <c r="R74" s="33">
        <v>13.8</v>
      </c>
      <c r="S74" s="33">
        <v>17.8</v>
      </c>
      <c r="T74" s="33">
        <v>15.4</v>
      </c>
      <c r="U74" s="33">
        <v>13.4</v>
      </c>
      <c r="V74" s="33">
        <v>11.8</v>
      </c>
      <c r="W74" s="33">
        <v>10.7</v>
      </c>
      <c r="X74" s="33">
        <v>9.1</v>
      </c>
      <c r="Y74" s="33">
        <v>7.9</v>
      </c>
      <c r="Z74" s="33">
        <v>7.1</v>
      </c>
      <c r="AA74" s="33">
        <v>6.2</v>
      </c>
      <c r="AB74" s="33">
        <v>6.3</v>
      </c>
      <c r="AC74" s="33">
        <v>8.5</v>
      </c>
      <c r="AD74" s="33">
        <v>7.1</v>
      </c>
      <c r="AE74" s="33">
        <v>6</v>
      </c>
      <c r="AF74" s="33">
        <v>6.9</v>
      </c>
      <c r="AG74" s="33">
        <v>7.5</v>
      </c>
      <c r="AH74" s="33">
        <v>7</v>
      </c>
      <c r="AI74" s="33">
        <v>6.9</v>
      </c>
    </row>
    <row r="75" spans="1:35" ht="14.5" x14ac:dyDescent="0.35">
      <c r="A75" s="8" t="str">
        <f t="shared" si="1"/>
        <v>ArbeitslosenquoteLuxemburg</v>
      </c>
      <c r="B75" s="8">
        <v>75</v>
      </c>
      <c r="C75" s="32" t="s">
        <v>65</v>
      </c>
      <c r="D75" s="32" t="s">
        <v>10</v>
      </c>
      <c r="E75" s="32" t="s">
        <v>66</v>
      </c>
      <c r="F75" s="32" t="s">
        <v>343</v>
      </c>
      <c r="G75" s="32" t="s">
        <v>32</v>
      </c>
      <c r="H75" s="32" t="s">
        <v>376</v>
      </c>
      <c r="I75" s="33">
        <v>2.4</v>
      </c>
      <c r="J75" s="33">
        <v>2.2999999999999998</v>
      </c>
      <c r="K75" s="33">
        <v>2.9</v>
      </c>
      <c r="L75" s="33">
        <v>3.7</v>
      </c>
      <c r="M75" s="33">
        <v>5.0999999999999996</v>
      </c>
      <c r="N75" s="33">
        <v>4.5</v>
      </c>
      <c r="O75" s="33">
        <v>4.7</v>
      </c>
      <c r="P75" s="33">
        <v>4.0999999999999996</v>
      </c>
      <c r="Q75" s="33">
        <v>5.0999999999999996</v>
      </c>
      <c r="R75" s="33">
        <v>5.0999999999999996</v>
      </c>
      <c r="S75" s="33">
        <v>4.4000000000000004</v>
      </c>
      <c r="T75" s="33">
        <v>4.9000000000000004</v>
      </c>
      <c r="U75" s="33">
        <v>5.0999999999999996</v>
      </c>
      <c r="V75" s="33">
        <v>5.9</v>
      </c>
      <c r="W75" s="33">
        <v>5.9</v>
      </c>
      <c r="X75" s="33">
        <v>6.7</v>
      </c>
      <c r="Y75" s="33">
        <v>6.3</v>
      </c>
      <c r="Z75" s="33">
        <v>5.5</v>
      </c>
      <c r="AA75" s="33">
        <v>5.6</v>
      </c>
      <c r="AB75" s="33">
        <v>5.6</v>
      </c>
      <c r="AC75" s="33">
        <v>6.8</v>
      </c>
      <c r="AD75" s="33">
        <v>5.3</v>
      </c>
      <c r="AE75" s="33">
        <v>4.5999999999999996</v>
      </c>
      <c r="AF75" s="33">
        <v>5.2</v>
      </c>
      <c r="AG75" s="33">
        <v>6</v>
      </c>
      <c r="AH75" s="33">
        <v>6</v>
      </c>
      <c r="AI75" s="33">
        <v>5.8</v>
      </c>
    </row>
    <row r="76" spans="1:35" ht="14.5" x14ac:dyDescent="0.35">
      <c r="A76" s="8" t="str">
        <f t="shared" si="1"/>
        <v>ArbeitslosenquoteMalta</v>
      </c>
      <c r="B76" s="8">
        <v>76</v>
      </c>
      <c r="C76" s="32" t="s">
        <v>65</v>
      </c>
      <c r="D76" s="32" t="s">
        <v>16</v>
      </c>
      <c r="E76" s="32" t="s">
        <v>66</v>
      </c>
      <c r="F76" s="32" t="s">
        <v>343</v>
      </c>
      <c r="G76" s="32" t="s">
        <v>32</v>
      </c>
      <c r="H76" s="32" t="s">
        <v>376</v>
      </c>
      <c r="I76" s="33">
        <v>6.6</v>
      </c>
      <c r="J76" s="33">
        <v>6.9</v>
      </c>
      <c r="K76" s="33">
        <v>6.9</v>
      </c>
      <c r="L76" s="33">
        <v>7.6</v>
      </c>
      <c r="M76" s="33">
        <v>7.2</v>
      </c>
      <c r="N76" s="33">
        <v>6.9</v>
      </c>
      <c r="O76" s="33">
        <v>6.8</v>
      </c>
      <c r="P76" s="33">
        <v>6.5</v>
      </c>
      <c r="Q76" s="33">
        <v>6</v>
      </c>
      <c r="R76" s="33">
        <v>6.9</v>
      </c>
      <c r="S76" s="33">
        <v>6.9</v>
      </c>
      <c r="T76" s="33">
        <v>6.4</v>
      </c>
      <c r="U76" s="33">
        <v>6.2</v>
      </c>
      <c r="V76" s="33">
        <v>6.1</v>
      </c>
      <c r="W76" s="33">
        <v>5.7</v>
      </c>
      <c r="X76" s="33">
        <v>5.4</v>
      </c>
      <c r="Y76" s="33">
        <v>4.7</v>
      </c>
      <c r="Z76" s="33">
        <v>4</v>
      </c>
      <c r="AA76" s="33">
        <v>4</v>
      </c>
      <c r="AB76" s="33">
        <v>4.0999999999999996</v>
      </c>
      <c r="AC76" s="33">
        <v>4.9000000000000004</v>
      </c>
      <c r="AD76" s="33">
        <v>3.8</v>
      </c>
      <c r="AE76" s="33">
        <v>3.5</v>
      </c>
      <c r="AF76" s="33">
        <v>3.5</v>
      </c>
      <c r="AG76" s="33">
        <v>3.2</v>
      </c>
      <c r="AH76" s="33">
        <v>3.1</v>
      </c>
      <c r="AI76" s="33">
        <v>3</v>
      </c>
    </row>
    <row r="77" spans="1:35" ht="14.5" x14ac:dyDescent="0.35">
      <c r="A77" s="8" t="str">
        <f t="shared" si="1"/>
        <v>ArbeitslosenquoteNiederlande</v>
      </c>
      <c r="B77" s="8">
        <v>77</v>
      </c>
      <c r="C77" s="32" t="s">
        <v>65</v>
      </c>
      <c r="D77" s="32" t="s">
        <v>1</v>
      </c>
      <c r="E77" s="32" t="s">
        <v>66</v>
      </c>
      <c r="F77" s="32" t="s">
        <v>343</v>
      </c>
      <c r="G77" s="32" t="s">
        <v>32</v>
      </c>
      <c r="H77" s="32" t="s">
        <v>376</v>
      </c>
      <c r="I77" s="33">
        <v>3.6</v>
      </c>
      <c r="J77" s="33">
        <v>2.8</v>
      </c>
      <c r="K77" s="33">
        <v>3.4</v>
      </c>
      <c r="L77" s="33">
        <v>4.5</v>
      </c>
      <c r="M77" s="33">
        <v>5.6</v>
      </c>
      <c r="N77" s="33">
        <v>7.2</v>
      </c>
      <c r="O77" s="33">
        <v>6.1</v>
      </c>
      <c r="P77" s="33">
        <v>5.2</v>
      </c>
      <c r="Q77" s="33">
        <v>4.5</v>
      </c>
      <c r="R77" s="33">
        <v>5.4</v>
      </c>
      <c r="S77" s="33">
        <v>6.1</v>
      </c>
      <c r="T77" s="33">
        <v>6</v>
      </c>
      <c r="U77" s="33">
        <v>6.8</v>
      </c>
      <c r="V77" s="33">
        <v>8.1999999999999993</v>
      </c>
      <c r="W77" s="33">
        <v>8.4</v>
      </c>
      <c r="X77" s="33">
        <v>7.9</v>
      </c>
      <c r="Y77" s="33">
        <v>7</v>
      </c>
      <c r="Z77" s="33">
        <v>5.9</v>
      </c>
      <c r="AA77" s="33">
        <v>4.9000000000000004</v>
      </c>
      <c r="AB77" s="33">
        <v>4.4000000000000004</v>
      </c>
      <c r="AC77" s="33">
        <v>4.9000000000000004</v>
      </c>
      <c r="AD77" s="33">
        <v>4.2</v>
      </c>
      <c r="AE77" s="33">
        <v>3.5</v>
      </c>
      <c r="AF77" s="33">
        <v>3.6</v>
      </c>
      <c r="AG77" s="33">
        <v>3.7</v>
      </c>
      <c r="AH77" s="33">
        <v>3.8</v>
      </c>
      <c r="AI77" s="33">
        <v>3.9</v>
      </c>
    </row>
    <row r="78" spans="1:35" ht="14.5" x14ac:dyDescent="0.35">
      <c r="A78" s="8" t="str">
        <f t="shared" si="1"/>
        <v>ArbeitslosenquoteÖsterreich</v>
      </c>
      <c r="B78" s="8">
        <v>78</v>
      </c>
      <c r="C78" s="32" t="s">
        <v>65</v>
      </c>
      <c r="D78" s="32" t="s">
        <v>56</v>
      </c>
      <c r="E78" s="32" t="s">
        <v>66</v>
      </c>
      <c r="F78" s="32" t="s">
        <v>343</v>
      </c>
      <c r="G78" s="32" t="s">
        <v>32</v>
      </c>
      <c r="H78" s="32" t="s">
        <v>376</v>
      </c>
      <c r="I78" s="33">
        <v>3.8</v>
      </c>
      <c r="J78" s="33">
        <v>3.9</v>
      </c>
      <c r="K78" s="33">
        <v>4.3</v>
      </c>
      <c r="L78" s="33">
        <v>4.5999999999999996</v>
      </c>
      <c r="M78" s="33">
        <v>5.9</v>
      </c>
      <c r="N78" s="33">
        <v>6</v>
      </c>
      <c r="O78" s="33">
        <v>5.7</v>
      </c>
      <c r="P78" s="33">
        <v>5.3</v>
      </c>
      <c r="Q78" s="33">
        <v>4.4000000000000004</v>
      </c>
      <c r="R78" s="33">
        <v>5.7</v>
      </c>
      <c r="S78" s="33">
        <v>5.2</v>
      </c>
      <c r="T78" s="33">
        <v>4.9000000000000004</v>
      </c>
      <c r="U78" s="33">
        <v>5.2</v>
      </c>
      <c r="V78" s="33">
        <v>5.7</v>
      </c>
      <c r="W78" s="33">
        <v>6</v>
      </c>
      <c r="X78" s="33">
        <v>6.1</v>
      </c>
      <c r="Y78" s="33">
        <v>6.5</v>
      </c>
      <c r="Z78" s="33">
        <v>5.9</v>
      </c>
      <c r="AA78" s="33">
        <v>5.2</v>
      </c>
      <c r="AB78" s="33">
        <v>4.8</v>
      </c>
      <c r="AC78" s="33">
        <v>6</v>
      </c>
      <c r="AD78" s="33">
        <v>6.2</v>
      </c>
      <c r="AE78" s="33">
        <v>4.8</v>
      </c>
      <c r="AF78" s="33">
        <v>5.0999999999999996</v>
      </c>
      <c r="AG78" s="33">
        <v>5.3</v>
      </c>
      <c r="AH78" s="33">
        <v>5.3</v>
      </c>
      <c r="AI78" s="33">
        <v>5</v>
      </c>
    </row>
    <row r="79" spans="1:35" ht="14.5" x14ac:dyDescent="0.35">
      <c r="A79" s="8" t="str">
        <f t="shared" si="1"/>
        <v>ArbeitslosenquotePolen</v>
      </c>
      <c r="B79" s="8">
        <v>79</v>
      </c>
      <c r="C79" s="32" t="s">
        <v>65</v>
      </c>
      <c r="D79" s="32" t="s">
        <v>21</v>
      </c>
      <c r="E79" s="32" t="s">
        <v>66</v>
      </c>
      <c r="F79" s="32" t="s">
        <v>343</v>
      </c>
      <c r="G79" s="32" t="s">
        <v>32</v>
      </c>
      <c r="H79" s="32" t="s">
        <v>376</v>
      </c>
      <c r="I79" s="33">
        <v>16.8</v>
      </c>
      <c r="J79" s="33">
        <v>19</v>
      </c>
      <c r="K79" s="33">
        <v>20.7</v>
      </c>
      <c r="L79" s="33">
        <v>20.399999999999999</v>
      </c>
      <c r="M79" s="33">
        <v>19.7</v>
      </c>
      <c r="N79" s="33">
        <v>18.5</v>
      </c>
      <c r="O79" s="33">
        <v>14.4</v>
      </c>
      <c r="P79" s="33">
        <v>10</v>
      </c>
      <c r="Q79" s="33">
        <v>7.4</v>
      </c>
      <c r="R79" s="33">
        <v>8.5</v>
      </c>
      <c r="S79" s="33">
        <v>10</v>
      </c>
      <c r="T79" s="33">
        <v>10</v>
      </c>
      <c r="U79" s="33">
        <v>10.4</v>
      </c>
      <c r="V79" s="33">
        <v>10.6</v>
      </c>
      <c r="W79" s="33">
        <v>9.1999999999999993</v>
      </c>
      <c r="X79" s="33">
        <v>7.7</v>
      </c>
      <c r="Y79" s="33">
        <v>6.3</v>
      </c>
      <c r="Z79" s="33">
        <v>5</v>
      </c>
      <c r="AA79" s="33">
        <v>3.9</v>
      </c>
      <c r="AB79" s="33">
        <v>3.3</v>
      </c>
      <c r="AC79" s="33">
        <v>3.2</v>
      </c>
      <c r="AD79" s="33">
        <v>3.4</v>
      </c>
      <c r="AE79" s="33">
        <v>2.9</v>
      </c>
      <c r="AF79" s="33">
        <v>2.8</v>
      </c>
      <c r="AG79" s="33">
        <v>2.9</v>
      </c>
      <c r="AH79" s="33">
        <v>2.8</v>
      </c>
      <c r="AI79" s="33">
        <v>2.7</v>
      </c>
    </row>
    <row r="80" spans="1:35" ht="14.5" x14ac:dyDescent="0.35">
      <c r="A80" s="8" t="str">
        <f t="shared" si="1"/>
        <v>ArbeitslosenquotePortugal</v>
      </c>
      <c r="B80" s="8">
        <v>80</v>
      </c>
      <c r="C80" s="32" t="s">
        <v>65</v>
      </c>
      <c r="D80" s="32" t="s">
        <v>7</v>
      </c>
      <c r="E80" s="32" t="s">
        <v>66</v>
      </c>
      <c r="F80" s="32" t="s">
        <v>343</v>
      </c>
      <c r="G80" s="32" t="s">
        <v>32</v>
      </c>
      <c r="H80" s="32" t="s">
        <v>376</v>
      </c>
      <c r="I80" s="33">
        <v>4.8</v>
      </c>
      <c r="J80" s="33">
        <v>4.8</v>
      </c>
      <c r="K80" s="33">
        <v>6</v>
      </c>
      <c r="L80" s="33">
        <v>7.5</v>
      </c>
      <c r="M80" s="33">
        <v>7.8</v>
      </c>
      <c r="N80" s="33">
        <v>9</v>
      </c>
      <c r="O80" s="33">
        <v>9.1</v>
      </c>
      <c r="P80" s="33">
        <v>9.5</v>
      </c>
      <c r="Q80" s="33">
        <v>9</v>
      </c>
      <c r="R80" s="33">
        <v>11.2</v>
      </c>
      <c r="S80" s="33">
        <v>12.6</v>
      </c>
      <c r="T80" s="33">
        <v>13.5</v>
      </c>
      <c r="U80" s="33">
        <v>16.600000000000001</v>
      </c>
      <c r="V80" s="33">
        <v>17.2</v>
      </c>
      <c r="W80" s="33">
        <v>14.6</v>
      </c>
      <c r="X80" s="33">
        <v>13</v>
      </c>
      <c r="Y80" s="33">
        <v>11.5</v>
      </c>
      <c r="Z80" s="33">
        <v>9.1999999999999993</v>
      </c>
      <c r="AA80" s="33">
        <v>7.2</v>
      </c>
      <c r="AB80" s="33">
        <v>6.6</v>
      </c>
      <c r="AC80" s="33">
        <v>7.1</v>
      </c>
      <c r="AD80" s="33">
        <v>6.7</v>
      </c>
      <c r="AE80" s="33">
        <v>6.2</v>
      </c>
      <c r="AF80" s="33">
        <v>6.5</v>
      </c>
      <c r="AG80" s="33">
        <v>6.4</v>
      </c>
      <c r="AH80" s="33">
        <v>6.3</v>
      </c>
      <c r="AI80" s="33">
        <v>6.2</v>
      </c>
    </row>
    <row r="81" spans="1:35" ht="14.5" x14ac:dyDescent="0.35">
      <c r="A81" s="8" t="str">
        <f t="shared" si="1"/>
        <v>ArbeitslosenquoteRumänien</v>
      </c>
      <c r="B81" s="8">
        <v>81</v>
      </c>
      <c r="C81" s="32" t="s">
        <v>65</v>
      </c>
      <c r="D81" s="32" t="s">
        <v>99</v>
      </c>
      <c r="E81" s="32" t="s">
        <v>66</v>
      </c>
      <c r="F81" s="32" t="s">
        <v>343</v>
      </c>
      <c r="G81" s="32" t="s">
        <v>32</v>
      </c>
      <c r="H81" s="32" t="s">
        <v>376</v>
      </c>
      <c r="I81" s="33">
        <v>8.9</v>
      </c>
      <c r="J81" s="33">
        <v>8.3000000000000007</v>
      </c>
      <c r="K81" s="33">
        <v>10.5</v>
      </c>
      <c r="L81" s="33">
        <v>8.5</v>
      </c>
      <c r="M81" s="33">
        <v>9.9</v>
      </c>
      <c r="N81" s="33">
        <v>8.8000000000000007</v>
      </c>
      <c r="O81" s="33">
        <v>8.9</v>
      </c>
      <c r="P81" s="33">
        <v>7.8</v>
      </c>
      <c r="Q81" s="33">
        <v>7.1</v>
      </c>
      <c r="R81" s="33">
        <v>8.4</v>
      </c>
      <c r="S81" s="33">
        <v>9</v>
      </c>
      <c r="T81" s="33">
        <v>9.1</v>
      </c>
      <c r="U81" s="33">
        <v>8.6999999999999993</v>
      </c>
      <c r="V81" s="33">
        <v>9</v>
      </c>
      <c r="W81" s="33">
        <v>8.6</v>
      </c>
      <c r="X81" s="33">
        <v>8.4</v>
      </c>
      <c r="Y81" s="33">
        <v>7.2</v>
      </c>
      <c r="Z81" s="33">
        <v>6.1</v>
      </c>
      <c r="AA81" s="33">
        <v>5.3</v>
      </c>
      <c r="AB81" s="33">
        <v>4.9000000000000004</v>
      </c>
      <c r="AC81" s="33">
        <v>6.1</v>
      </c>
      <c r="AD81" s="33">
        <v>5.6</v>
      </c>
      <c r="AE81" s="33">
        <v>5.6</v>
      </c>
      <c r="AF81" s="33">
        <v>5.6</v>
      </c>
      <c r="AG81" s="33">
        <v>5.5</v>
      </c>
      <c r="AH81" s="33">
        <v>5.5</v>
      </c>
      <c r="AI81" s="33">
        <v>5.4</v>
      </c>
    </row>
    <row r="82" spans="1:35" ht="14.5" x14ac:dyDescent="0.35">
      <c r="A82" s="8" t="str">
        <f t="shared" si="1"/>
        <v>ArbeitslosenquoteSchweden</v>
      </c>
      <c r="B82" s="8">
        <v>82</v>
      </c>
      <c r="C82" s="32" t="s">
        <v>65</v>
      </c>
      <c r="D82" s="32" t="s">
        <v>13</v>
      </c>
      <c r="E82" s="32" t="s">
        <v>66</v>
      </c>
      <c r="F82" s="32" t="s">
        <v>343</v>
      </c>
      <c r="G82" s="32" t="s">
        <v>32</v>
      </c>
      <c r="H82" s="32" t="s">
        <v>376</v>
      </c>
      <c r="I82" s="33">
        <v>6.7</v>
      </c>
      <c r="J82" s="33">
        <v>5</v>
      </c>
      <c r="K82" s="33">
        <v>5.2</v>
      </c>
      <c r="L82" s="33">
        <v>5.8</v>
      </c>
      <c r="M82" s="33">
        <v>6.6</v>
      </c>
      <c r="N82" s="33">
        <v>7.6</v>
      </c>
      <c r="O82" s="33">
        <v>7.2</v>
      </c>
      <c r="P82" s="33">
        <v>6.3</v>
      </c>
      <c r="Q82" s="33">
        <v>6.3</v>
      </c>
      <c r="R82" s="33">
        <v>8.5</v>
      </c>
      <c r="S82" s="33">
        <v>8.6999999999999993</v>
      </c>
      <c r="T82" s="33">
        <v>7.9</v>
      </c>
      <c r="U82" s="33">
        <v>8.1</v>
      </c>
      <c r="V82" s="33">
        <v>8.1</v>
      </c>
      <c r="W82" s="33">
        <v>8</v>
      </c>
      <c r="X82" s="33">
        <v>7.5</v>
      </c>
      <c r="Y82" s="33">
        <v>7.1</v>
      </c>
      <c r="Z82" s="33">
        <v>6.8</v>
      </c>
      <c r="AA82" s="33">
        <v>6.5</v>
      </c>
      <c r="AB82" s="33">
        <v>6.9</v>
      </c>
      <c r="AC82" s="33">
        <v>8.5</v>
      </c>
      <c r="AD82" s="33">
        <v>8.9</v>
      </c>
      <c r="AE82" s="33">
        <v>7.5</v>
      </c>
      <c r="AF82" s="33">
        <v>7.7</v>
      </c>
      <c r="AG82" s="33">
        <v>8.5</v>
      </c>
      <c r="AH82" s="33">
        <v>8.4</v>
      </c>
      <c r="AI82" s="33">
        <v>7.8</v>
      </c>
    </row>
    <row r="83" spans="1:35" ht="14.5" x14ac:dyDescent="0.35">
      <c r="A83" s="8" t="str">
        <f t="shared" si="1"/>
        <v>ArbeitslosenquoteSlowakei</v>
      </c>
      <c r="B83" s="8">
        <v>83</v>
      </c>
      <c r="C83" s="32" t="s">
        <v>65</v>
      </c>
      <c r="D83" s="32" t="s">
        <v>23</v>
      </c>
      <c r="E83" s="32" t="s">
        <v>66</v>
      </c>
      <c r="F83" s="32" t="s">
        <v>343</v>
      </c>
      <c r="G83" s="32" t="s">
        <v>32</v>
      </c>
      <c r="H83" s="32" t="s">
        <v>376</v>
      </c>
      <c r="I83" s="33">
        <v>18.8</v>
      </c>
      <c r="J83" s="33">
        <v>19.3</v>
      </c>
      <c r="K83" s="33">
        <v>18.7</v>
      </c>
      <c r="L83" s="33">
        <v>17.600000000000001</v>
      </c>
      <c r="M83" s="33">
        <v>18.2</v>
      </c>
      <c r="N83" s="33">
        <v>16.3</v>
      </c>
      <c r="O83" s="33">
        <v>13.4</v>
      </c>
      <c r="P83" s="33">
        <v>11.1</v>
      </c>
      <c r="Q83" s="33">
        <v>9.5</v>
      </c>
      <c r="R83" s="33">
        <v>12</v>
      </c>
      <c r="S83" s="33">
        <v>14.3</v>
      </c>
      <c r="T83" s="33">
        <v>13.5</v>
      </c>
      <c r="U83" s="33">
        <v>13.9</v>
      </c>
      <c r="V83" s="33">
        <v>14.1</v>
      </c>
      <c r="W83" s="33">
        <v>13.1</v>
      </c>
      <c r="X83" s="33">
        <v>11.5</v>
      </c>
      <c r="Y83" s="33">
        <v>9.6</v>
      </c>
      <c r="Z83" s="33">
        <v>8.1</v>
      </c>
      <c r="AA83" s="33">
        <v>6.5</v>
      </c>
      <c r="AB83" s="33">
        <v>5.7</v>
      </c>
      <c r="AC83" s="33">
        <v>6.7</v>
      </c>
      <c r="AD83" s="33">
        <v>6.8</v>
      </c>
      <c r="AE83" s="33">
        <v>6.1</v>
      </c>
      <c r="AF83" s="33">
        <v>5.8</v>
      </c>
      <c r="AG83" s="33">
        <v>5.5</v>
      </c>
      <c r="AH83" s="33">
        <v>5.3</v>
      </c>
      <c r="AI83" s="33">
        <v>5.0999999999999996</v>
      </c>
    </row>
    <row r="84" spans="1:35" ht="14.5" x14ac:dyDescent="0.35">
      <c r="A84" s="8" t="str">
        <f t="shared" si="1"/>
        <v>ArbeitslosenquoteSlowenien</v>
      </c>
      <c r="B84" s="8">
        <v>84</v>
      </c>
      <c r="C84" s="32" t="s">
        <v>65</v>
      </c>
      <c r="D84" s="32" t="s">
        <v>26</v>
      </c>
      <c r="E84" s="32" t="s">
        <v>66</v>
      </c>
      <c r="F84" s="32" t="s">
        <v>343</v>
      </c>
      <c r="G84" s="32" t="s">
        <v>32</v>
      </c>
      <c r="H84" s="32" t="s">
        <v>376</v>
      </c>
      <c r="I84" s="33">
        <v>6.8</v>
      </c>
      <c r="J84" s="33">
        <v>6.2</v>
      </c>
      <c r="K84" s="33">
        <v>6.3</v>
      </c>
      <c r="L84" s="33">
        <v>6.7</v>
      </c>
      <c r="M84" s="33">
        <v>6.3</v>
      </c>
      <c r="N84" s="33">
        <v>6.5</v>
      </c>
      <c r="O84" s="33">
        <v>6</v>
      </c>
      <c r="P84" s="33">
        <v>4.9000000000000004</v>
      </c>
      <c r="Q84" s="33">
        <v>4.4000000000000004</v>
      </c>
      <c r="R84" s="33">
        <v>5.9</v>
      </c>
      <c r="S84" s="33">
        <v>7.3</v>
      </c>
      <c r="T84" s="33">
        <v>8.1999999999999993</v>
      </c>
      <c r="U84" s="33">
        <v>8.9</v>
      </c>
      <c r="V84" s="33">
        <v>10.1</v>
      </c>
      <c r="W84" s="33">
        <v>9.6999999999999993</v>
      </c>
      <c r="X84" s="33">
        <v>9</v>
      </c>
      <c r="Y84" s="33">
        <v>8</v>
      </c>
      <c r="Z84" s="33">
        <v>6.6</v>
      </c>
      <c r="AA84" s="33">
        <v>5.0999999999999996</v>
      </c>
      <c r="AB84" s="33">
        <v>4.4000000000000004</v>
      </c>
      <c r="AC84" s="33">
        <v>5</v>
      </c>
      <c r="AD84" s="33">
        <v>4.8</v>
      </c>
      <c r="AE84" s="33">
        <v>4</v>
      </c>
      <c r="AF84" s="33">
        <v>3.7</v>
      </c>
      <c r="AG84" s="33">
        <v>3.5</v>
      </c>
      <c r="AH84" s="33">
        <v>3.6</v>
      </c>
      <c r="AI84" s="33">
        <v>3.6</v>
      </c>
    </row>
    <row r="85" spans="1:35" ht="14.5" x14ac:dyDescent="0.35">
      <c r="A85" s="8" t="str">
        <f t="shared" si="1"/>
        <v>ArbeitslosenquoteSpanien</v>
      </c>
      <c r="B85" s="8">
        <v>85</v>
      </c>
      <c r="C85" s="32" t="s">
        <v>65</v>
      </c>
      <c r="D85" s="32" t="s">
        <v>8</v>
      </c>
      <c r="E85" s="32" t="s">
        <v>66</v>
      </c>
      <c r="F85" s="32" t="s">
        <v>343</v>
      </c>
      <c r="G85" s="32" t="s">
        <v>32</v>
      </c>
      <c r="H85" s="32" t="s">
        <v>376</v>
      </c>
      <c r="I85" s="33">
        <v>13.9</v>
      </c>
      <c r="J85" s="33">
        <v>10.6</v>
      </c>
      <c r="K85" s="33">
        <v>11.5</v>
      </c>
      <c r="L85" s="33">
        <v>11.5</v>
      </c>
      <c r="M85" s="33">
        <v>11</v>
      </c>
      <c r="N85" s="33">
        <v>9.1999999999999993</v>
      </c>
      <c r="O85" s="33">
        <v>8.5</v>
      </c>
      <c r="P85" s="33">
        <v>8.1999999999999993</v>
      </c>
      <c r="Q85" s="33">
        <v>11.3</v>
      </c>
      <c r="R85" s="33">
        <v>17.899999999999999</v>
      </c>
      <c r="S85" s="33">
        <v>19.899999999999999</v>
      </c>
      <c r="T85" s="33">
        <v>21.4</v>
      </c>
      <c r="U85" s="33">
        <v>24.8</v>
      </c>
      <c r="V85" s="33">
        <v>26.1</v>
      </c>
      <c r="W85" s="33">
        <v>24.5</v>
      </c>
      <c r="X85" s="33">
        <v>22.1</v>
      </c>
      <c r="Y85" s="33">
        <v>19.600000000000001</v>
      </c>
      <c r="Z85" s="33">
        <v>17.2</v>
      </c>
      <c r="AA85" s="33">
        <v>15.3</v>
      </c>
      <c r="AB85" s="33">
        <v>14.1</v>
      </c>
      <c r="AC85" s="33">
        <v>15.5</v>
      </c>
      <c r="AD85" s="33">
        <v>14.9</v>
      </c>
      <c r="AE85" s="33">
        <v>13</v>
      </c>
      <c r="AF85" s="33">
        <v>12.2</v>
      </c>
      <c r="AG85" s="33">
        <v>11.5</v>
      </c>
      <c r="AH85" s="33">
        <v>11</v>
      </c>
      <c r="AI85" s="33">
        <v>10.7</v>
      </c>
    </row>
    <row r="86" spans="1:35" ht="14.5" x14ac:dyDescent="0.35">
      <c r="A86" s="8" t="str">
        <f t="shared" si="1"/>
        <v>ArbeitslosenquoteTschechische Republik</v>
      </c>
      <c r="B86" s="8">
        <v>86</v>
      </c>
      <c r="C86" s="32" t="s">
        <v>65</v>
      </c>
      <c r="D86" s="32" t="s">
        <v>22</v>
      </c>
      <c r="E86" s="32" t="s">
        <v>66</v>
      </c>
      <c r="F86" s="32" t="s">
        <v>343</v>
      </c>
      <c r="G86" s="32" t="s">
        <v>32</v>
      </c>
      <c r="H86" s="32" t="s">
        <v>376</v>
      </c>
      <c r="I86" s="33">
        <v>8.8000000000000007</v>
      </c>
      <c r="J86" s="33">
        <v>8.1999999999999993</v>
      </c>
      <c r="K86" s="33">
        <v>7.3</v>
      </c>
      <c r="L86" s="33">
        <v>7.8</v>
      </c>
      <c r="M86" s="33">
        <v>8.3000000000000007</v>
      </c>
      <c r="N86" s="33">
        <v>7.9</v>
      </c>
      <c r="O86" s="33">
        <v>7.2</v>
      </c>
      <c r="P86" s="33">
        <v>5.3</v>
      </c>
      <c r="Q86" s="33">
        <v>4.4000000000000004</v>
      </c>
      <c r="R86" s="33">
        <v>6.7</v>
      </c>
      <c r="S86" s="33">
        <v>7.3</v>
      </c>
      <c r="T86" s="33">
        <v>6.7</v>
      </c>
      <c r="U86" s="33">
        <v>7</v>
      </c>
      <c r="V86" s="33">
        <v>7</v>
      </c>
      <c r="W86" s="33">
        <v>6.1</v>
      </c>
      <c r="X86" s="33">
        <v>5.0999999999999996</v>
      </c>
      <c r="Y86" s="33">
        <v>4</v>
      </c>
      <c r="Z86" s="33">
        <v>2.9</v>
      </c>
      <c r="AA86" s="33">
        <v>2.2000000000000002</v>
      </c>
      <c r="AB86" s="33">
        <v>2</v>
      </c>
      <c r="AC86" s="33">
        <v>2.6</v>
      </c>
      <c r="AD86" s="33">
        <v>2.8</v>
      </c>
      <c r="AE86" s="33">
        <v>2.2000000000000002</v>
      </c>
      <c r="AF86" s="33">
        <v>2.6</v>
      </c>
      <c r="AG86" s="33">
        <v>2.6</v>
      </c>
      <c r="AH86" s="33">
        <v>2.7</v>
      </c>
      <c r="AI86" s="33">
        <v>2.7</v>
      </c>
    </row>
    <row r="87" spans="1:35" ht="14.5" x14ac:dyDescent="0.35">
      <c r="A87" s="8" t="str">
        <f t="shared" si="1"/>
        <v>ArbeitslosenquoteUngarn</v>
      </c>
      <c r="B87" s="8">
        <v>87</v>
      </c>
      <c r="C87" s="32" t="s">
        <v>65</v>
      </c>
      <c r="D87" s="32" t="s">
        <v>24</v>
      </c>
      <c r="E87" s="32" t="s">
        <v>66</v>
      </c>
      <c r="F87" s="32" t="s">
        <v>343</v>
      </c>
      <c r="G87" s="32" t="s">
        <v>32</v>
      </c>
      <c r="H87" s="32" t="s">
        <v>376</v>
      </c>
      <c r="I87" s="33">
        <v>6.2</v>
      </c>
      <c r="J87" s="33">
        <v>5.5</v>
      </c>
      <c r="K87" s="33">
        <v>5.6</v>
      </c>
      <c r="L87" s="33">
        <v>5.7</v>
      </c>
      <c r="M87" s="33">
        <v>5.9</v>
      </c>
      <c r="N87" s="33">
        <v>7</v>
      </c>
      <c r="O87" s="33">
        <v>7.3</v>
      </c>
      <c r="P87" s="33">
        <v>7.2</v>
      </c>
      <c r="Q87" s="33">
        <v>7.6</v>
      </c>
      <c r="R87" s="33">
        <v>9.6999999999999993</v>
      </c>
      <c r="S87" s="33">
        <v>10.8</v>
      </c>
      <c r="T87" s="33">
        <v>10.7</v>
      </c>
      <c r="U87" s="33">
        <v>10.7</v>
      </c>
      <c r="V87" s="33">
        <v>9.8000000000000007</v>
      </c>
      <c r="W87" s="33">
        <v>7.5</v>
      </c>
      <c r="X87" s="33">
        <v>6.6</v>
      </c>
      <c r="Y87" s="33">
        <v>5</v>
      </c>
      <c r="Z87" s="33">
        <v>4</v>
      </c>
      <c r="AA87" s="33">
        <v>3.6</v>
      </c>
      <c r="AB87" s="33">
        <v>3.3</v>
      </c>
      <c r="AC87" s="33">
        <v>4.0999999999999996</v>
      </c>
      <c r="AD87" s="33">
        <v>4.0999999999999996</v>
      </c>
      <c r="AE87" s="33">
        <v>3.6</v>
      </c>
      <c r="AF87" s="33">
        <v>4.0999999999999996</v>
      </c>
      <c r="AG87" s="33">
        <v>4.5</v>
      </c>
      <c r="AH87" s="33">
        <v>4.3</v>
      </c>
      <c r="AI87" s="33">
        <v>4.0999999999999996</v>
      </c>
    </row>
    <row r="88" spans="1:35" ht="14.5" x14ac:dyDescent="0.35">
      <c r="A88" s="8" t="str">
        <f t="shared" si="1"/>
        <v>ArbeitslosenquoteVereinigtes Königreich Großbritannien und Nordirland</v>
      </c>
      <c r="B88" s="8">
        <v>88</v>
      </c>
      <c r="C88" s="32" t="s">
        <v>65</v>
      </c>
      <c r="D88" s="32" t="s">
        <v>57</v>
      </c>
      <c r="E88" s="32" t="s">
        <v>66</v>
      </c>
      <c r="F88" s="32" t="s">
        <v>343</v>
      </c>
      <c r="G88" s="32" t="s">
        <v>32</v>
      </c>
      <c r="H88" s="32" t="s">
        <v>376</v>
      </c>
      <c r="I88" s="33">
        <v>5.4598215999999997</v>
      </c>
      <c r="J88" s="33">
        <v>5.0990124000000003</v>
      </c>
      <c r="K88" s="33">
        <v>5.1882194999999998</v>
      </c>
      <c r="L88" s="33">
        <v>5.0127493000000003</v>
      </c>
      <c r="M88" s="33">
        <v>4.7538239000000004</v>
      </c>
      <c r="N88" s="33">
        <v>4.8303678000000003</v>
      </c>
      <c r="O88" s="33">
        <v>5.4228971000000001</v>
      </c>
      <c r="P88" s="33">
        <v>5.3327768000000004</v>
      </c>
      <c r="Q88" s="33">
        <v>5.6853863999999996</v>
      </c>
      <c r="R88" s="33">
        <v>7.6138994999999996</v>
      </c>
      <c r="S88" s="33">
        <v>7.8699631999999999</v>
      </c>
      <c r="T88" s="33">
        <v>8.1119719000000003</v>
      </c>
      <c r="U88" s="33">
        <v>7.9745138999999998</v>
      </c>
      <c r="V88" s="33">
        <v>7.6246301000000001</v>
      </c>
      <c r="W88" s="33">
        <v>6.2085188999999996</v>
      </c>
      <c r="X88" s="33">
        <v>5.4248943000000001</v>
      </c>
      <c r="Y88" s="33">
        <v>4.9460006999999999</v>
      </c>
      <c r="Z88" s="33">
        <v>4.4686139000000002</v>
      </c>
      <c r="AA88" s="33">
        <v>4.1622081</v>
      </c>
      <c r="AB88" s="33">
        <v>3.9236673</v>
      </c>
      <c r="AC88" s="33">
        <v>4.6614021000000001</v>
      </c>
      <c r="AD88" s="33">
        <v>4.6167202999999999</v>
      </c>
      <c r="AE88" s="33">
        <v>3.8537737999999999</v>
      </c>
      <c r="AF88" s="33">
        <v>4.0300200000000004</v>
      </c>
      <c r="AG88" s="33">
        <v>4.3300200000000002</v>
      </c>
      <c r="AH88" s="33">
        <v>4.2300199999999997</v>
      </c>
      <c r="AI88" s="33">
        <v>4.2300199999999997</v>
      </c>
    </row>
    <row r="89" spans="1:35" ht="14.5" x14ac:dyDescent="0.35">
      <c r="A89" s="8" t="str">
        <f t="shared" si="1"/>
        <v>ArbeitslosenquoteZypern</v>
      </c>
      <c r="B89" s="8">
        <v>89</v>
      </c>
      <c r="C89" s="32" t="s">
        <v>65</v>
      </c>
      <c r="D89" s="32" t="s">
        <v>30</v>
      </c>
      <c r="E89" s="32" t="s">
        <v>66</v>
      </c>
      <c r="F89" s="32" t="s">
        <v>343</v>
      </c>
      <c r="G89" s="32" t="s">
        <v>32</v>
      </c>
      <c r="H89" s="32" t="s">
        <v>376</v>
      </c>
      <c r="I89" s="33">
        <v>4.9000000000000004</v>
      </c>
      <c r="J89" s="33">
        <v>3.9</v>
      </c>
      <c r="K89" s="33">
        <v>3.6</v>
      </c>
      <c r="L89" s="33">
        <v>4.3</v>
      </c>
      <c r="M89" s="33">
        <v>4.7</v>
      </c>
      <c r="N89" s="33">
        <v>5.3</v>
      </c>
      <c r="O89" s="33">
        <v>4.5999999999999996</v>
      </c>
      <c r="P89" s="33">
        <v>3.9</v>
      </c>
      <c r="Q89" s="33">
        <v>3.7</v>
      </c>
      <c r="R89" s="33">
        <v>5.4</v>
      </c>
      <c r="S89" s="33">
        <v>6.3</v>
      </c>
      <c r="T89" s="33">
        <v>7.9</v>
      </c>
      <c r="U89" s="33">
        <v>11.9</v>
      </c>
      <c r="V89" s="33">
        <v>15.9</v>
      </c>
      <c r="W89" s="33">
        <v>16.100000000000001</v>
      </c>
      <c r="X89" s="33">
        <v>15</v>
      </c>
      <c r="Y89" s="33">
        <v>13</v>
      </c>
      <c r="Z89" s="33">
        <v>11.1</v>
      </c>
      <c r="AA89" s="33">
        <v>8.4</v>
      </c>
      <c r="AB89" s="33">
        <v>7.1</v>
      </c>
      <c r="AC89" s="33">
        <v>7.6</v>
      </c>
      <c r="AD89" s="33">
        <v>7.5</v>
      </c>
      <c r="AE89" s="33">
        <v>6.8</v>
      </c>
      <c r="AF89" s="33">
        <v>5.8</v>
      </c>
      <c r="AG89" s="33">
        <v>4.9000000000000004</v>
      </c>
      <c r="AH89" s="33">
        <v>4.7</v>
      </c>
      <c r="AI89" s="33">
        <v>4.5</v>
      </c>
    </row>
    <row r="90" spans="1:35" ht="14.5" x14ac:dyDescent="0.35">
      <c r="A90" s="8" t="str">
        <f t="shared" si="1"/>
        <v>ArbeitsproduktivitätBelgien</v>
      </c>
      <c r="B90" s="8">
        <v>90</v>
      </c>
      <c r="C90" s="32" t="s">
        <v>195</v>
      </c>
      <c r="D90" s="32" t="s">
        <v>9</v>
      </c>
      <c r="E90" s="32" t="s">
        <v>369</v>
      </c>
      <c r="F90" s="32" t="s">
        <v>343</v>
      </c>
      <c r="G90" s="32" t="s">
        <v>32</v>
      </c>
      <c r="H90" s="32" t="s">
        <v>376</v>
      </c>
      <c r="I90" s="33">
        <v>136.876394</v>
      </c>
      <c r="J90" s="33">
        <v>134.4910576</v>
      </c>
      <c r="K90" s="33">
        <v>135.25407530000001</v>
      </c>
      <c r="L90" s="33">
        <v>135.84597070000001</v>
      </c>
      <c r="M90" s="33">
        <v>133.8670722</v>
      </c>
      <c r="N90" s="33">
        <v>133.20035720000001</v>
      </c>
      <c r="O90" s="33">
        <v>131.6705886</v>
      </c>
      <c r="P90" s="33">
        <v>129.97583</v>
      </c>
      <c r="Q90" s="33">
        <v>127.3928925</v>
      </c>
      <c r="R90" s="33">
        <v>128.50630369999999</v>
      </c>
      <c r="S90" s="33">
        <v>129.65538240000001</v>
      </c>
      <c r="T90" s="33">
        <v>128.0943619</v>
      </c>
      <c r="U90" s="33">
        <v>130.22343079999999</v>
      </c>
      <c r="V90" s="33">
        <v>130.41165849999999</v>
      </c>
      <c r="W90" s="33">
        <v>131.5072797</v>
      </c>
      <c r="X90" s="33">
        <v>130.71461669999999</v>
      </c>
      <c r="Y90" s="33">
        <v>129.934774</v>
      </c>
      <c r="Z90" s="33">
        <v>128.670141</v>
      </c>
      <c r="AA90" s="33">
        <v>128.699398</v>
      </c>
      <c r="AB90" s="33">
        <v>129.0378279</v>
      </c>
      <c r="AC90" s="33">
        <v>129.3928473</v>
      </c>
      <c r="AD90" s="33">
        <v>129.6920527</v>
      </c>
      <c r="AE90" s="33">
        <v>132.80994039999999</v>
      </c>
      <c r="AF90" s="33">
        <v>132.04707020000001</v>
      </c>
      <c r="AG90" s="33">
        <v>132.78249790000001</v>
      </c>
      <c r="AH90" s="33">
        <v>132.47467549999999</v>
      </c>
      <c r="AI90" s="33">
        <v>132.0092961</v>
      </c>
    </row>
    <row r="91" spans="1:35" ht="14.5" x14ac:dyDescent="0.35">
      <c r="A91" s="8" t="str">
        <f t="shared" si="1"/>
        <v>ArbeitsproduktivitätBulgarien</v>
      </c>
      <c r="B91" s="8">
        <v>91</v>
      </c>
      <c r="C91" s="32" t="s">
        <v>195</v>
      </c>
      <c r="D91" s="32" t="s">
        <v>25</v>
      </c>
      <c r="E91" s="32" t="s">
        <v>369</v>
      </c>
      <c r="F91" s="32" t="s">
        <v>343</v>
      </c>
      <c r="G91" s="32" t="s">
        <v>32</v>
      </c>
      <c r="H91" s="32" t="s">
        <v>376</v>
      </c>
      <c r="I91" s="33">
        <v>31.990581299999999</v>
      </c>
      <c r="J91" s="33">
        <v>32.8039165</v>
      </c>
      <c r="K91" s="33">
        <v>34.182947499999997</v>
      </c>
      <c r="L91" s="33">
        <v>34.832377000000001</v>
      </c>
      <c r="M91" s="33">
        <v>35.2142099</v>
      </c>
      <c r="N91" s="33">
        <v>36.921683000000002</v>
      </c>
      <c r="O91" s="33">
        <v>36.728640300000002</v>
      </c>
      <c r="P91" s="33">
        <v>37.913103700000001</v>
      </c>
      <c r="Q91" s="33">
        <v>39.565193299999997</v>
      </c>
      <c r="R91" s="33">
        <v>39.504111999999999</v>
      </c>
      <c r="S91" s="33">
        <v>41.219466099999998</v>
      </c>
      <c r="T91" s="33">
        <v>42.051676499999999</v>
      </c>
      <c r="U91" s="33">
        <v>43.715782599999997</v>
      </c>
      <c r="V91" s="33">
        <v>42.880301799999998</v>
      </c>
      <c r="W91" s="33">
        <v>44.000962999999999</v>
      </c>
      <c r="X91" s="33">
        <v>44.404404100000001</v>
      </c>
      <c r="Y91" s="33">
        <v>45.630967200000001</v>
      </c>
      <c r="Z91" s="33">
        <v>45.8998761</v>
      </c>
      <c r="AA91" s="33">
        <v>47.273554500000003</v>
      </c>
      <c r="AB91" s="33">
        <v>49.4529955</v>
      </c>
      <c r="AC91" s="33">
        <v>51.289704999999998</v>
      </c>
      <c r="AD91" s="33">
        <v>53.4556684</v>
      </c>
      <c r="AE91" s="33">
        <v>55.251975100000003</v>
      </c>
      <c r="AF91" s="33">
        <v>57.0235135</v>
      </c>
      <c r="AG91" s="33">
        <v>57.979397499999997</v>
      </c>
      <c r="AH91" s="33">
        <v>59.002392999999998</v>
      </c>
      <c r="AI91" s="33">
        <v>59.927920700000001</v>
      </c>
    </row>
    <row r="92" spans="1:35" ht="14.5" x14ac:dyDescent="0.35">
      <c r="A92" s="8" t="str">
        <f t="shared" si="1"/>
        <v>ArbeitsproduktivitätDänemark</v>
      </c>
      <c r="B92" s="8">
        <v>92</v>
      </c>
      <c r="C92" s="32" t="s">
        <v>195</v>
      </c>
      <c r="D92" s="32" t="s">
        <v>5</v>
      </c>
      <c r="E92" s="32" t="s">
        <v>369</v>
      </c>
      <c r="F92" s="32" t="s">
        <v>343</v>
      </c>
      <c r="G92" s="32" t="s">
        <v>32</v>
      </c>
      <c r="H92" s="32" t="s">
        <v>376</v>
      </c>
      <c r="I92" s="33">
        <v>109.6142464</v>
      </c>
      <c r="J92" s="33">
        <v>107.32725069999999</v>
      </c>
      <c r="K92" s="33">
        <v>106.8747534</v>
      </c>
      <c r="L92" s="33">
        <v>106.4938609</v>
      </c>
      <c r="M92" s="33">
        <v>109.761053</v>
      </c>
      <c r="N92" s="33">
        <v>109.1548598</v>
      </c>
      <c r="O92" s="33">
        <v>109.3215489</v>
      </c>
      <c r="P92" s="33">
        <v>107.11019469999999</v>
      </c>
      <c r="Q92" s="33">
        <v>108.4654019</v>
      </c>
      <c r="R92" s="33">
        <v>109.8819553</v>
      </c>
      <c r="S92" s="33">
        <v>114.951573</v>
      </c>
      <c r="T92" s="33">
        <v>113.79456949999999</v>
      </c>
      <c r="U92" s="33">
        <v>113.89352820000001</v>
      </c>
      <c r="V92" s="33">
        <v>115.3108196</v>
      </c>
      <c r="W92" s="33">
        <v>115.15355169999999</v>
      </c>
      <c r="X92" s="33">
        <v>113.9791307</v>
      </c>
      <c r="Y92" s="33">
        <v>114.14469819999999</v>
      </c>
      <c r="Z92" s="33">
        <v>116.42770609999999</v>
      </c>
      <c r="AA92" s="33">
        <v>115.46501739999999</v>
      </c>
      <c r="AB92" s="33">
        <v>113.3510248</v>
      </c>
      <c r="AC92" s="33">
        <v>119.8557382</v>
      </c>
      <c r="AD92" s="33">
        <v>121.5701538</v>
      </c>
      <c r="AE92" s="33">
        <v>120.97959299999999</v>
      </c>
      <c r="AF92" s="33">
        <v>113.5329538</v>
      </c>
      <c r="AG92" s="33">
        <v>114.9568908</v>
      </c>
      <c r="AH92" s="33">
        <v>116.3757933</v>
      </c>
      <c r="AI92" s="33">
        <v>116.51461980000001</v>
      </c>
    </row>
    <row r="93" spans="1:35" ht="14.5" x14ac:dyDescent="0.35">
      <c r="A93" s="8" t="str">
        <f t="shared" si="1"/>
        <v>ArbeitsproduktivitätDeutschland</v>
      </c>
      <c r="B93" s="8">
        <v>93</v>
      </c>
      <c r="C93" s="32" t="s">
        <v>195</v>
      </c>
      <c r="D93" s="32" t="s">
        <v>2</v>
      </c>
      <c r="E93" s="32" t="s">
        <v>369</v>
      </c>
      <c r="F93" s="32" t="s">
        <v>343</v>
      </c>
      <c r="G93" s="32" t="s">
        <v>32</v>
      </c>
      <c r="H93" s="32" t="s">
        <v>376</v>
      </c>
      <c r="I93" s="33">
        <v>111.5479581</v>
      </c>
      <c r="J93" s="33">
        <v>112.05249910000001</v>
      </c>
      <c r="K93" s="33">
        <v>110.755145</v>
      </c>
      <c r="L93" s="33">
        <v>112.5215235</v>
      </c>
      <c r="M93" s="33">
        <v>112.3413347</v>
      </c>
      <c r="N93" s="33">
        <v>110.95797469999999</v>
      </c>
      <c r="O93" s="33">
        <v>110.5687094</v>
      </c>
      <c r="P93" s="33">
        <v>110.10368080000001</v>
      </c>
      <c r="Q93" s="33">
        <v>108.4918335</v>
      </c>
      <c r="R93" s="33">
        <v>105.5031839</v>
      </c>
      <c r="S93" s="33">
        <v>106.1718996</v>
      </c>
      <c r="T93" s="33">
        <v>107.33993220000001</v>
      </c>
      <c r="U93" s="33">
        <v>106.4977128</v>
      </c>
      <c r="V93" s="33">
        <v>105.9237605</v>
      </c>
      <c r="W93" s="33">
        <v>107.8144393</v>
      </c>
      <c r="X93" s="33">
        <v>106.59205799999999</v>
      </c>
      <c r="Y93" s="33">
        <v>107.4131708</v>
      </c>
      <c r="Z93" s="33">
        <v>107.6205133</v>
      </c>
      <c r="AA93" s="33">
        <v>107.2156272</v>
      </c>
      <c r="AB93" s="33">
        <v>105.10000049999999</v>
      </c>
      <c r="AC93" s="33">
        <v>105.7276451</v>
      </c>
      <c r="AD93" s="33">
        <v>104.2537596</v>
      </c>
      <c r="AE93" s="33">
        <v>103.10655680000001</v>
      </c>
      <c r="AF93" s="33">
        <v>102.34913659999999</v>
      </c>
      <c r="AG93" s="33">
        <v>101.6280196</v>
      </c>
      <c r="AH93" s="33">
        <v>101.15814210000001</v>
      </c>
      <c r="AI93" s="33">
        <v>101.0367796</v>
      </c>
    </row>
    <row r="94" spans="1:35" ht="14.5" x14ac:dyDescent="0.35">
      <c r="A94" s="8" t="str">
        <f t="shared" si="1"/>
        <v>ArbeitsproduktivitätEstland</v>
      </c>
      <c r="B94" s="8">
        <v>94</v>
      </c>
      <c r="C94" s="32" t="s">
        <v>195</v>
      </c>
      <c r="D94" s="32" t="s">
        <v>18</v>
      </c>
      <c r="E94" s="32" t="s">
        <v>369</v>
      </c>
      <c r="F94" s="32" t="s">
        <v>343</v>
      </c>
      <c r="G94" s="32" t="s">
        <v>32</v>
      </c>
      <c r="H94" s="32" t="s">
        <v>376</v>
      </c>
      <c r="I94" s="33">
        <v>44.410211400000001</v>
      </c>
      <c r="J94" s="33">
        <v>45.991288400000002</v>
      </c>
      <c r="K94" s="33">
        <v>49.354867599999999</v>
      </c>
      <c r="L94" s="33">
        <v>52.889334599999998</v>
      </c>
      <c r="M94" s="33">
        <v>55.850437300000003</v>
      </c>
      <c r="N94" s="33">
        <v>60.272753000000002</v>
      </c>
      <c r="O94" s="33">
        <v>62.080407999999998</v>
      </c>
      <c r="P94" s="33">
        <v>67.561135899999996</v>
      </c>
      <c r="Q94" s="33">
        <v>66.671422699999994</v>
      </c>
      <c r="R94" s="33">
        <v>66.497316600000005</v>
      </c>
      <c r="S94" s="33">
        <v>70.526174699999999</v>
      </c>
      <c r="T94" s="33">
        <v>71.771083599999997</v>
      </c>
      <c r="U94" s="33">
        <v>73.654463699999994</v>
      </c>
      <c r="V94" s="33">
        <v>74.043497599999995</v>
      </c>
      <c r="W94" s="33">
        <v>75.797713599999994</v>
      </c>
      <c r="X94" s="33">
        <v>72.754407900000004</v>
      </c>
      <c r="Y94" s="33">
        <v>74.353466999999995</v>
      </c>
      <c r="Z94" s="33">
        <v>75.519659399999995</v>
      </c>
      <c r="AA94" s="33">
        <v>78.1812951</v>
      </c>
      <c r="AB94" s="33">
        <v>79.3896199</v>
      </c>
      <c r="AC94" s="33">
        <v>82.581212300000004</v>
      </c>
      <c r="AD94" s="33">
        <v>84.210921600000006</v>
      </c>
      <c r="AE94" s="33">
        <v>81.026093799999998</v>
      </c>
      <c r="AF94" s="33">
        <v>77.866396800000004</v>
      </c>
      <c r="AG94" s="33">
        <v>77.818621800000003</v>
      </c>
      <c r="AH94" s="33">
        <v>78.059711300000004</v>
      </c>
      <c r="AI94" s="33">
        <v>78.582391299999998</v>
      </c>
    </row>
    <row r="95" spans="1:35" ht="14.5" x14ac:dyDescent="0.35">
      <c r="A95" s="8" t="str">
        <f t="shared" si="1"/>
        <v>ArbeitsproduktivitätEU27</v>
      </c>
      <c r="B95" s="8">
        <v>95</v>
      </c>
      <c r="C95" s="32" t="s">
        <v>195</v>
      </c>
      <c r="D95" s="32" t="s">
        <v>367</v>
      </c>
      <c r="E95" s="32" t="s">
        <v>369</v>
      </c>
      <c r="F95" s="32" t="s">
        <v>343</v>
      </c>
      <c r="G95" s="32" t="s">
        <v>32</v>
      </c>
      <c r="H95" s="32" t="s">
        <v>376</v>
      </c>
      <c r="I95" s="33">
        <v>100</v>
      </c>
      <c r="J95" s="33">
        <v>100</v>
      </c>
      <c r="K95" s="33">
        <v>100</v>
      </c>
      <c r="L95" s="33">
        <v>100</v>
      </c>
      <c r="M95" s="33">
        <v>100</v>
      </c>
      <c r="N95" s="33">
        <v>100</v>
      </c>
      <c r="O95" s="33">
        <v>100</v>
      </c>
      <c r="P95" s="33">
        <v>100</v>
      </c>
      <c r="Q95" s="33">
        <v>100</v>
      </c>
      <c r="R95" s="33">
        <v>100</v>
      </c>
      <c r="S95" s="33">
        <v>100</v>
      </c>
      <c r="T95" s="33">
        <v>100</v>
      </c>
      <c r="U95" s="33">
        <v>100</v>
      </c>
      <c r="V95" s="33">
        <v>100</v>
      </c>
      <c r="W95" s="33">
        <v>100</v>
      </c>
      <c r="X95" s="33">
        <v>100</v>
      </c>
      <c r="Y95" s="33">
        <v>100</v>
      </c>
      <c r="Z95" s="33">
        <v>100</v>
      </c>
      <c r="AA95" s="33">
        <v>100</v>
      </c>
      <c r="AB95" s="33">
        <v>100</v>
      </c>
      <c r="AC95" s="33">
        <v>100</v>
      </c>
      <c r="AD95" s="33">
        <v>100</v>
      </c>
      <c r="AE95" s="33">
        <v>100</v>
      </c>
      <c r="AF95" s="33">
        <v>100</v>
      </c>
      <c r="AG95" s="33">
        <v>100</v>
      </c>
      <c r="AH95" s="33">
        <v>100</v>
      </c>
      <c r="AI95" s="33">
        <v>100</v>
      </c>
    </row>
    <row r="96" spans="1:35" ht="14.5" x14ac:dyDescent="0.35">
      <c r="A96" s="8" t="str">
        <f t="shared" si="1"/>
        <v>ArbeitsproduktivitätFinnland</v>
      </c>
      <c r="B96" s="8">
        <v>96</v>
      </c>
      <c r="C96" s="32" t="s">
        <v>195</v>
      </c>
      <c r="D96" s="32" t="s">
        <v>14</v>
      </c>
      <c r="E96" s="32" t="s">
        <v>369</v>
      </c>
      <c r="F96" s="32" t="s">
        <v>343</v>
      </c>
      <c r="G96" s="32" t="s">
        <v>32</v>
      </c>
      <c r="H96" s="32" t="s">
        <v>376</v>
      </c>
      <c r="I96" s="33">
        <v>119.0120648</v>
      </c>
      <c r="J96" s="33">
        <v>116.8130001</v>
      </c>
      <c r="K96" s="33">
        <v>113.5263772</v>
      </c>
      <c r="L96" s="33">
        <v>112.800691</v>
      </c>
      <c r="M96" s="33">
        <v>115.5530849</v>
      </c>
      <c r="N96" s="33">
        <v>113.7964547</v>
      </c>
      <c r="O96" s="33">
        <v>112.62271680000001</v>
      </c>
      <c r="P96" s="33">
        <v>116.0416968</v>
      </c>
      <c r="Q96" s="33">
        <v>116.1181285</v>
      </c>
      <c r="R96" s="33">
        <v>113.31754100000001</v>
      </c>
      <c r="S96" s="33">
        <v>112.6329899</v>
      </c>
      <c r="T96" s="33">
        <v>111.4783302</v>
      </c>
      <c r="U96" s="33">
        <v>109.1762126</v>
      </c>
      <c r="V96" s="33">
        <v>108.0260126</v>
      </c>
      <c r="W96" s="33">
        <v>107.3433399</v>
      </c>
      <c r="X96" s="33">
        <v>106.6280811</v>
      </c>
      <c r="Y96" s="33">
        <v>106.8665446</v>
      </c>
      <c r="Z96" s="33">
        <v>108.8512363</v>
      </c>
      <c r="AA96" s="33">
        <v>107.1879873</v>
      </c>
      <c r="AB96" s="33">
        <v>105.1934869</v>
      </c>
      <c r="AC96" s="33">
        <v>110.843051</v>
      </c>
      <c r="AD96" s="33">
        <v>107.5599991</v>
      </c>
      <c r="AE96" s="33">
        <v>104.2808873</v>
      </c>
      <c r="AF96" s="33">
        <v>102.4353741</v>
      </c>
      <c r="AG96" s="33">
        <v>102.5063722</v>
      </c>
      <c r="AH96" s="33">
        <v>102.39134249999999</v>
      </c>
      <c r="AI96" s="33">
        <v>101.9392244</v>
      </c>
    </row>
    <row r="97" spans="1:35" ht="14.5" x14ac:dyDescent="0.35">
      <c r="A97" s="8" t="str">
        <f t="shared" si="1"/>
        <v>ArbeitsproduktivitätFrankreich</v>
      </c>
      <c r="B97" s="8">
        <v>97</v>
      </c>
      <c r="C97" s="32" t="s">
        <v>195</v>
      </c>
      <c r="D97" s="32" t="s">
        <v>0</v>
      </c>
      <c r="E97" s="32" t="s">
        <v>369</v>
      </c>
      <c r="F97" s="32" t="s">
        <v>343</v>
      </c>
      <c r="G97" s="32" t="s">
        <v>32</v>
      </c>
      <c r="H97" s="32" t="s">
        <v>376</v>
      </c>
      <c r="I97" s="33">
        <v>121.7597724</v>
      </c>
      <c r="J97" s="33">
        <v>121.8215336</v>
      </c>
      <c r="K97" s="33">
        <v>120.77448510000001</v>
      </c>
      <c r="L97" s="33">
        <v>117.58475180000001</v>
      </c>
      <c r="M97" s="33">
        <v>116.7019825</v>
      </c>
      <c r="N97" s="33">
        <v>119.1779339</v>
      </c>
      <c r="O97" s="33">
        <v>118.2194947</v>
      </c>
      <c r="P97" s="33">
        <v>117.57328870000001</v>
      </c>
      <c r="Q97" s="33">
        <v>116.3641926</v>
      </c>
      <c r="R97" s="33">
        <v>116.8996733</v>
      </c>
      <c r="S97" s="33">
        <v>116.38028730000001</v>
      </c>
      <c r="T97" s="33">
        <v>115.601828</v>
      </c>
      <c r="U97" s="33">
        <v>114.29535540000001</v>
      </c>
      <c r="V97" s="33">
        <v>116.0496004</v>
      </c>
      <c r="W97" s="33">
        <v>115.35468729999999</v>
      </c>
      <c r="X97" s="33">
        <v>114.68954650000001</v>
      </c>
      <c r="Y97" s="33">
        <v>114.0499622</v>
      </c>
      <c r="Z97" s="33">
        <v>113.07309170000001</v>
      </c>
      <c r="AA97" s="33">
        <v>113.4051221</v>
      </c>
      <c r="AB97" s="33">
        <v>116.1797347</v>
      </c>
      <c r="AC97" s="33">
        <v>113.75393750000001</v>
      </c>
      <c r="AD97" s="33">
        <v>111.5685783</v>
      </c>
      <c r="AE97" s="33">
        <v>108.2388354</v>
      </c>
      <c r="AF97" s="33">
        <v>109.2175891</v>
      </c>
      <c r="AG97" s="33">
        <v>109.6449396</v>
      </c>
      <c r="AH97" s="33">
        <v>109.2829033</v>
      </c>
      <c r="AI97" s="33">
        <v>108.91210580000001</v>
      </c>
    </row>
    <row r="98" spans="1:35" ht="14.5" x14ac:dyDescent="0.35">
      <c r="A98" s="8" t="str">
        <f t="shared" si="1"/>
        <v>ArbeitsproduktivitätGriechenland</v>
      </c>
      <c r="B98" s="8">
        <v>98</v>
      </c>
      <c r="C98" s="32" t="s">
        <v>195</v>
      </c>
      <c r="D98" s="32" t="s">
        <v>6</v>
      </c>
      <c r="E98" s="32" t="s">
        <v>369</v>
      </c>
      <c r="F98" s="32" t="s">
        <v>343</v>
      </c>
      <c r="G98" s="32" t="s">
        <v>32</v>
      </c>
      <c r="H98" s="32" t="s">
        <v>376</v>
      </c>
      <c r="I98" s="33">
        <v>92.846922699999993</v>
      </c>
      <c r="J98" s="33">
        <v>96.253986800000007</v>
      </c>
      <c r="K98" s="33">
        <v>97.414564200000001</v>
      </c>
      <c r="L98" s="33">
        <v>99.906723700000001</v>
      </c>
      <c r="M98" s="33">
        <v>99.653708100000003</v>
      </c>
      <c r="N98" s="33">
        <v>96.686331699999997</v>
      </c>
      <c r="O98" s="33">
        <v>99.8276355</v>
      </c>
      <c r="P98" s="33">
        <v>97.001336800000004</v>
      </c>
      <c r="Q98" s="33">
        <v>97.279404700000001</v>
      </c>
      <c r="R98" s="33">
        <v>96.502402799999999</v>
      </c>
      <c r="S98" s="33">
        <v>88.358833899999993</v>
      </c>
      <c r="T98" s="33">
        <v>81.115262799999996</v>
      </c>
      <c r="U98" s="33">
        <v>79.046881299999995</v>
      </c>
      <c r="V98" s="33">
        <v>79.575414800000004</v>
      </c>
      <c r="W98" s="33">
        <v>76.810963099999995</v>
      </c>
      <c r="X98" s="33">
        <v>77.233322200000003</v>
      </c>
      <c r="Y98" s="33">
        <v>73.273478499999996</v>
      </c>
      <c r="Z98" s="33">
        <v>73.928511599999993</v>
      </c>
      <c r="AA98" s="33">
        <v>70.914888599999998</v>
      </c>
      <c r="AB98" s="33">
        <v>69.624317399999995</v>
      </c>
      <c r="AC98" s="33">
        <v>66.480814600000002</v>
      </c>
      <c r="AD98" s="33">
        <v>65.4147617</v>
      </c>
      <c r="AE98" s="33">
        <v>67.764315100000005</v>
      </c>
      <c r="AF98" s="33">
        <v>68.455911200000003</v>
      </c>
      <c r="AG98" s="33">
        <v>68.955010799999997</v>
      </c>
      <c r="AH98" s="33">
        <v>69.243603500000006</v>
      </c>
      <c r="AI98" s="33">
        <v>69.303760100000005</v>
      </c>
    </row>
    <row r="99" spans="1:35" ht="14.5" x14ac:dyDescent="0.35">
      <c r="A99" s="8" t="str">
        <f t="shared" si="1"/>
        <v>ArbeitsproduktivitätIrland</v>
      </c>
      <c r="B99" s="8">
        <v>99</v>
      </c>
      <c r="C99" s="32" t="s">
        <v>195</v>
      </c>
      <c r="D99" s="32" t="s">
        <v>4</v>
      </c>
      <c r="E99" s="32" t="s">
        <v>369</v>
      </c>
      <c r="F99" s="32" t="s">
        <v>343</v>
      </c>
      <c r="G99" s="32" t="s">
        <v>32</v>
      </c>
      <c r="H99" s="32" t="s">
        <v>376</v>
      </c>
      <c r="I99" s="33">
        <v>128.09960469999999</v>
      </c>
      <c r="J99" s="33">
        <v>130.7603364</v>
      </c>
      <c r="K99" s="33">
        <v>135.16885360000001</v>
      </c>
      <c r="L99" s="33">
        <v>135.84272849999999</v>
      </c>
      <c r="M99" s="33">
        <v>136.7306907</v>
      </c>
      <c r="N99" s="33">
        <v>135.30042850000001</v>
      </c>
      <c r="O99" s="33">
        <v>135.8878804</v>
      </c>
      <c r="P99" s="33">
        <v>135.4697103</v>
      </c>
      <c r="Q99" s="33">
        <v>126.74665</v>
      </c>
      <c r="R99" s="33">
        <v>131.0606454</v>
      </c>
      <c r="S99" s="33">
        <v>137.63900229999999</v>
      </c>
      <c r="T99" s="33">
        <v>141.61134480000001</v>
      </c>
      <c r="U99" s="33">
        <v>144.12602330000001</v>
      </c>
      <c r="V99" s="33">
        <v>141.68513870000001</v>
      </c>
      <c r="W99" s="33">
        <v>146.73944789999999</v>
      </c>
      <c r="X99" s="33">
        <v>190.06028140000001</v>
      </c>
      <c r="Y99" s="33">
        <v>180.27568840000001</v>
      </c>
      <c r="Z99" s="33">
        <v>188.30573559999999</v>
      </c>
      <c r="AA99" s="33">
        <v>192.54322060000001</v>
      </c>
      <c r="AB99" s="33">
        <v>189.5313845</v>
      </c>
      <c r="AC99" s="33">
        <v>210.85322479999999</v>
      </c>
      <c r="AD99" s="33">
        <v>219.7011669</v>
      </c>
      <c r="AE99" s="33">
        <v>225.0846396</v>
      </c>
      <c r="AF99" s="33">
        <v>200.14061820000001</v>
      </c>
      <c r="AG99" s="33">
        <v>194.068376</v>
      </c>
      <c r="AH99" s="33">
        <v>196.15296240000001</v>
      </c>
      <c r="AI99" s="33">
        <v>197.30858689999999</v>
      </c>
    </row>
    <row r="100" spans="1:35" ht="14.5" x14ac:dyDescent="0.35">
      <c r="A100" s="8" t="str">
        <f t="shared" si="1"/>
        <v>ArbeitsproduktivitätItalien</v>
      </c>
      <c r="B100" s="8">
        <v>100</v>
      </c>
      <c r="C100" s="32" t="s">
        <v>195</v>
      </c>
      <c r="D100" s="32" t="s">
        <v>3</v>
      </c>
      <c r="E100" s="32" t="s">
        <v>369</v>
      </c>
      <c r="F100" s="32" t="s">
        <v>343</v>
      </c>
      <c r="G100" s="32" t="s">
        <v>32</v>
      </c>
      <c r="H100" s="32" t="s">
        <v>376</v>
      </c>
      <c r="I100" s="33">
        <v>133.83324590000001</v>
      </c>
      <c r="J100" s="33">
        <v>130.46658070000001</v>
      </c>
      <c r="K100" s="33">
        <v>125.55197750000001</v>
      </c>
      <c r="L100" s="33">
        <v>123.2705496</v>
      </c>
      <c r="M100" s="33">
        <v>119.4035995</v>
      </c>
      <c r="N100" s="33">
        <v>118.08017529999999</v>
      </c>
      <c r="O100" s="33">
        <v>117.0004378</v>
      </c>
      <c r="P100" s="33">
        <v>116.5957145</v>
      </c>
      <c r="Q100" s="33">
        <v>117.05201959999999</v>
      </c>
      <c r="R100" s="33">
        <v>116.4821707</v>
      </c>
      <c r="S100" s="33">
        <v>114.2593554</v>
      </c>
      <c r="T100" s="33">
        <v>113.48843979999999</v>
      </c>
      <c r="U100" s="33">
        <v>111.8314882</v>
      </c>
      <c r="V100" s="33">
        <v>110.4702331</v>
      </c>
      <c r="W100" s="33">
        <v>108.76456399999999</v>
      </c>
      <c r="X100" s="33">
        <v>107.4266678</v>
      </c>
      <c r="Y100" s="33">
        <v>109.08531960000001</v>
      </c>
      <c r="Z100" s="33">
        <v>108.0477295</v>
      </c>
      <c r="AA100" s="33">
        <v>106.8296575</v>
      </c>
      <c r="AB100" s="33">
        <v>106.26719079999999</v>
      </c>
      <c r="AC100" s="33">
        <v>103.62025989999999</v>
      </c>
      <c r="AD100" s="33">
        <v>106.7570338</v>
      </c>
      <c r="AE100" s="33">
        <v>108.5261465</v>
      </c>
      <c r="AF100" s="33">
        <v>107.1327845</v>
      </c>
      <c r="AG100" s="33">
        <v>105.88976649999999</v>
      </c>
      <c r="AH100" s="33">
        <v>105.0652225</v>
      </c>
      <c r="AI100" s="33">
        <v>104.69012840000001</v>
      </c>
    </row>
    <row r="101" spans="1:35" ht="14.5" x14ac:dyDescent="0.35">
      <c r="A101" s="8" t="str">
        <f t="shared" si="1"/>
        <v>ArbeitsproduktivitätKroatien</v>
      </c>
      <c r="B101" s="8">
        <v>101</v>
      </c>
      <c r="C101" s="32" t="s">
        <v>195</v>
      </c>
      <c r="D101" s="32" t="s">
        <v>27</v>
      </c>
      <c r="E101" s="32" t="s">
        <v>369</v>
      </c>
      <c r="F101" s="32" t="s">
        <v>343</v>
      </c>
      <c r="G101" s="32" t="s">
        <v>32</v>
      </c>
      <c r="H101" s="32" t="s">
        <v>376</v>
      </c>
      <c r="I101" s="33">
        <v>60.7833957</v>
      </c>
      <c r="J101" s="33">
        <v>61.642174500000003</v>
      </c>
      <c r="K101" s="33">
        <v>64.048256699999996</v>
      </c>
      <c r="L101" s="33">
        <v>65.616441600000002</v>
      </c>
      <c r="M101" s="33">
        <v>66.797305399999999</v>
      </c>
      <c r="N101" s="33">
        <v>67.626766900000007</v>
      </c>
      <c r="O101" s="33">
        <v>69.990718700000002</v>
      </c>
      <c r="P101" s="33">
        <v>71.920688699999999</v>
      </c>
      <c r="Q101" s="33">
        <v>72.767542399999996</v>
      </c>
      <c r="R101" s="33">
        <v>70.777260299999995</v>
      </c>
      <c r="S101" s="33">
        <v>69.572386899999998</v>
      </c>
      <c r="T101" s="33">
        <v>72.4376429</v>
      </c>
      <c r="U101" s="33">
        <v>75.014361800000003</v>
      </c>
      <c r="V101" s="33">
        <v>76.667702599999998</v>
      </c>
      <c r="W101" s="33">
        <v>73.453809500000006</v>
      </c>
      <c r="X101" s="33">
        <v>73.216292600000003</v>
      </c>
      <c r="Y101" s="33">
        <v>74.799004100000005</v>
      </c>
      <c r="Z101" s="33">
        <v>74.893822799999995</v>
      </c>
      <c r="AA101" s="33">
        <v>74.481164899999996</v>
      </c>
      <c r="AB101" s="33">
        <v>77.562921299999999</v>
      </c>
      <c r="AC101" s="33">
        <v>74.781464499999998</v>
      </c>
      <c r="AD101" s="33">
        <v>78.761250799999999</v>
      </c>
      <c r="AE101" s="33">
        <v>80.288268700000003</v>
      </c>
      <c r="AF101" s="33">
        <v>83.914752300000004</v>
      </c>
      <c r="AG101" s="33">
        <v>84.118554799999998</v>
      </c>
      <c r="AH101" s="33">
        <v>84.344564099999999</v>
      </c>
      <c r="AI101" s="33">
        <v>84.667844400000007</v>
      </c>
    </row>
    <row r="102" spans="1:35" ht="14.5" x14ac:dyDescent="0.35">
      <c r="A102" s="8" t="str">
        <f t="shared" si="1"/>
        <v>ArbeitsproduktivitätLettland</v>
      </c>
      <c r="B102" s="8">
        <v>102</v>
      </c>
      <c r="C102" s="32" t="s">
        <v>195</v>
      </c>
      <c r="D102" s="32" t="s">
        <v>19</v>
      </c>
      <c r="E102" s="32" t="s">
        <v>369</v>
      </c>
      <c r="F102" s="32" t="s">
        <v>343</v>
      </c>
      <c r="G102" s="32" t="s">
        <v>32</v>
      </c>
      <c r="H102" s="32" t="s">
        <v>376</v>
      </c>
      <c r="I102" s="33">
        <v>39.686531899999999</v>
      </c>
      <c r="J102" s="33">
        <v>41.7338466</v>
      </c>
      <c r="K102" s="33">
        <v>42.717124200000001</v>
      </c>
      <c r="L102" s="33">
        <v>44.538394400000001</v>
      </c>
      <c r="M102" s="33">
        <v>46.766172099999999</v>
      </c>
      <c r="N102" s="33">
        <v>50.468519100000002</v>
      </c>
      <c r="O102" s="33">
        <v>49.751653300000001</v>
      </c>
      <c r="P102" s="33">
        <v>52.186644700000002</v>
      </c>
      <c r="Q102" s="33">
        <v>53.993953699999999</v>
      </c>
      <c r="R102" s="33">
        <v>55.0591978</v>
      </c>
      <c r="S102" s="33">
        <v>57.922126599999999</v>
      </c>
      <c r="T102" s="33">
        <v>57.366683799999997</v>
      </c>
      <c r="U102" s="33">
        <v>60.445822499999998</v>
      </c>
      <c r="V102" s="33">
        <v>60.026506699999999</v>
      </c>
      <c r="W102" s="33">
        <v>62.042067299999999</v>
      </c>
      <c r="X102" s="33">
        <v>62.241410799999997</v>
      </c>
      <c r="Y102" s="33">
        <v>63.033685900000002</v>
      </c>
      <c r="Z102" s="33">
        <v>64.587031300000007</v>
      </c>
      <c r="AA102" s="33">
        <v>65.932638999999995</v>
      </c>
      <c r="AB102" s="33">
        <v>64.585789199999994</v>
      </c>
      <c r="AC102" s="33">
        <v>66.177882699999998</v>
      </c>
      <c r="AD102" s="33">
        <v>66.543275600000001</v>
      </c>
      <c r="AE102" s="33">
        <v>66.335448999999997</v>
      </c>
      <c r="AF102" s="33">
        <v>67.5578565</v>
      </c>
      <c r="AG102" s="33">
        <v>67.586339199999998</v>
      </c>
      <c r="AH102" s="33">
        <v>67.838485199999994</v>
      </c>
      <c r="AI102" s="33">
        <v>68.625366999999997</v>
      </c>
    </row>
    <row r="103" spans="1:35" ht="14.5" x14ac:dyDescent="0.35">
      <c r="A103" s="8" t="str">
        <f t="shared" si="1"/>
        <v>ArbeitsproduktivitätLitauen</v>
      </c>
      <c r="B103" s="8">
        <v>103</v>
      </c>
      <c r="C103" s="32" t="s">
        <v>195</v>
      </c>
      <c r="D103" s="32" t="s">
        <v>20</v>
      </c>
      <c r="E103" s="32" t="s">
        <v>369</v>
      </c>
      <c r="F103" s="32" t="s">
        <v>343</v>
      </c>
      <c r="G103" s="32" t="s">
        <v>32</v>
      </c>
      <c r="H103" s="32" t="s">
        <v>376</v>
      </c>
      <c r="I103" s="33">
        <v>41.782569700000003</v>
      </c>
      <c r="J103" s="33">
        <v>46.046407299999998</v>
      </c>
      <c r="K103" s="33">
        <v>46.705066000000002</v>
      </c>
      <c r="L103" s="33">
        <v>51.000049199999999</v>
      </c>
      <c r="M103" s="33">
        <v>52.824702799999997</v>
      </c>
      <c r="N103" s="33">
        <v>55.4488506</v>
      </c>
      <c r="O103" s="33">
        <v>57.942733500000003</v>
      </c>
      <c r="P103" s="33">
        <v>62.250631800000001</v>
      </c>
      <c r="Q103" s="33">
        <v>65.113806400000001</v>
      </c>
      <c r="R103" s="33">
        <v>61.044662500000001</v>
      </c>
      <c r="S103" s="33">
        <v>65.955933099999996</v>
      </c>
      <c r="T103" s="33">
        <v>70.025308999999993</v>
      </c>
      <c r="U103" s="33">
        <v>72.183444300000005</v>
      </c>
      <c r="V103" s="33">
        <v>73.464912200000001</v>
      </c>
      <c r="W103" s="33">
        <v>73.704187899999994</v>
      </c>
      <c r="X103" s="33">
        <v>72.454767799999999</v>
      </c>
      <c r="Y103" s="33">
        <v>71.190131300000004</v>
      </c>
      <c r="Z103" s="33">
        <v>74.582655599999995</v>
      </c>
      <c r="AA103" s="33">
        <v>76.709526600000004</v>
      </c>
      <c r="AB103" s="33">
        <v>79.263553799999997</v>
      </c>
      <c r="AC103" s="33">
        <v>82.523389600000002</v>
      </c>
      <c r="AD103" s="33">
        <v>84.373909499999996</v>
      </c>
      <c r="AE103" s="33">
        <v>82.121037999999999</v>
      </c>
      <c r="AF103" s="33">
        <v>81.9136326</v>
      </c>
      <c r="AG103" s="33">
        <v>81.916515899999993</v>
      </c>
      <c r="AH103" s="33">
        <v>83.414701300000004</v>
      </c>
      <c r="AI103" s="33">
        <v>85.022635399999999</v>
      </c>
    </row>
    <row r="104" spans="1:35" ht="14.5" x14ac:dyDescent="0.35">
      <c r="A104" s="8" t="str">
        <f t="shared" si="1"/>
        <v>ArbeitsproduktivitätLuxemburg</v>
      </c>
      <c r="B104" s="8">
        <v>104</v>
      </c>
      <c r="C104" s="32" t="s">
        <v>195</v>
      </c>
      <c r="D104" s="32" t="s">
        <v>10</v>
      </c>
      <c r="E104" s="32" t="s">
        <v>369</v>
      </c>
      <c r="F104" s="32" t="s">
        <v>343</v>
      </c>
      <c r="G104" s="32" t="s">
        <v>32</v>
      </c>
      <c r="H104" s="32" t="s">
        <v>376</v>
      </c>
      <c r="I104" s="33">
        <v>179.9328744</v>
      </c>
      <c r="J104" s="33">
        <v>168.0002709</v>
      </c>
      <c r="K104" s="33">
        <v>164.46870670000001</v>
      </c>
      <c r="L104" s="33">
        <v>164.0862803</v>
      </c>
      <c r="M104" s="33">
        <v>167.1168266</v>
      </c>
      <c r="N104" s="33">
        <v>170.35476109999999</v>
      </c>
      <c r="O104" s="33">
        <v>178.64811270000001</v>
      </c>
      <c r="P104" s="33">
        <v>179.06227480000001</v>
      </c>
      <c r="Q104" s="33">
        <v>178.80526</v>
      </c>
      <c r="R104" s="33">
        <v>172.10973970000001</v>
      </c>
      <c r="S104" s="33">
        <v>171.33461149999999</v>
      </c>
      <c r="T104" s="33">
        <v>169.69091969999999</v>
      </c>
      <c r="U104" s="33">
        <v>170.6451026</v>
      </c>
      <c r="V104" s="33">
        <v>172.52888419999999</v>
      </c>
      <c r="W104" s="33">
        <v>176.03546249999999</v>
      </c>
      <c r="X104" s="33">
        <v>175.7911617</v>
      </c>
      <c r="Y104" s="33">
        <v>174.61548819999999</v>
      </c>
      <c r="Z104" s="33">
        <v>169.08368340000001</v>
      </c>
      <c r="AA104" s="33">
        <v>163.14976300000001</v>
      </c>
      <c r="AB104" s="33">
        <v>157.01728800000001</v>
      </c>
      <c r="AC104" s="33">
        <v>159.02037849999999</v>
      </c>
      <c r="AD104" s="33">
        <v>163.22926889999999</v>
      </c>
      <c r="AE104" s="33">
        <v>157.78982690000001</v>
      </c>
      <c r="AF104" s="33">
        <v>147.99726949999999</v>
      </c>
      <c r="AG104" s="33">
        <v>148.12361240000001</v>
      </c>
      <c r="AH104" s="33">
        <v>147.7045564</v>
      </c>
      <c r="AI104" s="33">
        <v>146.4954017</v>
      </c>
    </row>
    <row r="105" spans="1:35" ht="14.5" x14ac:dyDescent="0.35">
      <c r="A105" s="8" t="str">
        <f t="shared" si="1"/>
        <v>ArbeitsproduktivitätMalta</v>
      </c>
      <c r="B105" s="8">
        <v>105</v>
      </c>
      <c r="C105" s="32" t="s">
        <v>195</v>
      </c>
      <c r="D105" s="32" t="s">
        <v>16</v>
      </c>
      <c r="E105" s="32" t="s">
        <v>369</v>
      </c>
      <c r="F105" s="32" t="s">
        <v>343</v>
      </c>
      <c r="G105" s="32" t="s">
        <v>32</v>
      </c>
      <c r="H105" s="32" t="s">
        <v>376</v>
      </c>
      <c r="I105" s="33">
        <v>90.373890500000002</v>
      </c>
      <c r="J105" s="33">
        <v>87.469739700000005</v>
      </c>
      <c r="K105" s="33">
        <v>87.871416199999999</v>
      </c>
      <c r="L105" s="33">
        <v>90.694799700000004</v>
      </c>
      <c r="M105" s="33">
        <v>90.337422399999994</v>
      </c>
      <c r="N105" s="33">
        <v>90.133494900000002</v>
      </c>
      <c r="O105" s="33">
        <v>86.790342100000004</v>
      </c>
      <c r="P105" s="33">
        <v>87.688232299999996</v>
      </c>
      <c r="Q105" s="33">
        <v>88.301261400000001</v>
      </c>
      <c r="R105" s="33">
        <v>88.915965299999996</v>
      </c>
      <c r="S105" s="33">
        <v>92.205986100000004</v>
      </c>
      <c r="T105" s="33">
        <v>87.730906099999999</v>
      </c>
      <c r="U105" s="33">
        <v>89.000563400000004</v>
      </c>
      <c r="V105" s="33">
        <v>89.525640800000005</v>
      </c>
      <c r="W105" s="33">
        <v>91.256663099999997</v>
      </c>
      <c r="X105" s="33">
        <v>95.621261500000003</v>
      </c>
      <c r="Y105" s="33">
        <v>94.184022600000006</v>
      </c>
      <c r="Z105" s="33">
        <v>99.442889800000003</v>
      </c>
      <c r="AA105" s="33">
        <v>98.208972599999996</v>
      </c>
      <c r="AB105" s="33">
        <v>96.348538199999993</v>
      </c>
      <c r="AC105" s="33">
        <v>93.694788599999995</v>
      </c>
      <c r="AD105" s="33">
        <v>98.442578800000007</v>
      </c>
      <c r="AE105" s="33">
        <v>94.440590299999997</v>
      </c>
      <c r="AF105" s="33">
        <v>95.119619599999993</v>
      </c>
      <c r="AG105" s="33">
        <v>95.498341800000006</v>
      </c>
      <c r="AH105" s="33">
        <v>95.647519500000001</v>
      </c>
      <c r="AI105" s="33">
        <v>95.831452999999996</v>
      </c>
    </row>
    <row r="106" spans="1:35" ht="14.5" x14ac:dyDescent="0.35">
      <c r="A106" s="8" t="str">
        <f t="shared" si="1"/>
        <v>ArbeitsproduktivitätNiederlande</v>
      </c>
      <c r="B106" s="8">
        <v>106</v>
      </c>
      <c r="C106" s="32" t="s">
        <v>195</v>
      </c>
      <c r="D106" s="32" t="s">
        <v>1</v>
      </c>
      <c r="E106" s="32" t="s">
        <v>369</v>
      </c>
      <c r="F106" s="32" t="s">
        <v>343</v>
      </c>
      <c r="G106" s="32" t="s">
        <v>32</v>
      </c>
      <c r="H106" s="32" t="s">
        <v>376</v>
      </c>
      <c r="I106" s="33">
        <v>122.0870273</v>
      </c>
      <c r="J106" s="33">
        <v>120.5187463</v>
      </c>
      <c r="K106" s="33">
        <v>119.4372018</v>
      </c>
      <c r="L106" s="33">
        <v>117.1086196</v>
      </c>
      <c r="M106" s="33">
        <v>119.1786525</v>
      </c>
      <c r="N106" s="33">
        <v>120.9474637</v>
      </c>
      <c r="O106" s="33">
        <v>120.8837532</v>
      </c>
      <c r="P106" s="33">
        <v>120.49194249999999</v>
      </c>
      <c r="Q106" s="33">
        <v>120.9384311</v>
      </c>
      <c r="R106" s="33">
        <v>117.89257379999999</v>
      </c>
      <c r="S106" s="33">
        <v>115.16245050000001</v>
      </c>
      <c r="T106" s="33">
        <v>113.5580161</v>
      </c>
      <c r="U106" s="33">
        <v>113.9135969</v>
      </c>
      <c r="V106" s="33">
        <v>116.00420080000001</v>
      </c>
      <c r="W106" s="33">
        <v>114.4372801</v>
      </c>
      <c r="X106" s="33">
        <v>114.0488098</v>
      </c>
      <c r="Y106" s="33">
        <v>112.29082870000001</v>
      </c>
      <c r="Z106" s="33">
        <v>112.2295305</v>
      </c>
      <c r="AA106" s="33">
        <v>111.66830969999999</v>
      </c>
      <c r="AB106" s="33">
        <v>109.17885649999999</v>
      </c>
      <c r="AC106" s="33">
        <v>111.6702092</v>
      </c>
      <c r="AD106" s="33">
        <v>112.4944421</v>
      </c>
      <c r="AE106" s="33">
        <v>112.38487550000001</v>
      </c>
      <c r="AF106" s="33">
        <v>111.6780212</v>
      </c>
      <c r="AG106" s="33">
        <v>111.3537694</v>
      </c>
      <c r="AH106" s="33">
        <v>111.5511326</v>
      </c>
      <c r="AI106" s="33">
        <v>111.26525820000001</v>
      </c>
    </row>
    <row r="107" spans="1:35" ht="14.5" x14ac:dyDescent="0.35">
      <c r="A107" s="8" t="str">
        <f t="shared" si="1"/>
        <v>ArbeitsproduktivitätÖsterreich</v>
      </c>
      <c r="B107" s="8">
        <v>107</v>
      </c>
      <c r="C107" s="32" t="s">
        <v>195</v>
      </c>
      <c r="D107" s="32" t="s">
        <v>56</v>
      </c>
      <c r="E107" s="32" t="s">
        <v>369</v>
      </c>
      <c r="F107" s="32" t="s">
        <v>343</v>
      </c>
      <c r="G107" s="32" t="s">
        <v>32</v>
      </c>
      <c r="H107" s="32" t="s">
        <v>376</v>
      </c>
      <c r="I107" s="33">
        <v>123.0760264</v>
      </c>
      <c r="J107" s="33">
        <v>118.87379060000001</v>
      </c>
      <c r="K107" s="33">
        <v>119.48168630000001</v>
      </c>
      <c r="L107" s="33">
        <v>120.49365330000001</v>
      </c>
      <c r="M107" s="33">
        <v>120.8016229</v>
      </c>
      <c r="N107" s="33">
        <v>120.9410123</v>
      </c>
      <c r="O107" s="33">
        <v>120.03105619999999</v>
      </c>
      <c r="P107" s="33">
        <v>118.3134311</v>
      </c>
      <c r="Q107" s="33">
        <v>117.2725387</v>
      </c>
      <c r="R107" s="33">
        <v>117.0303998</v>
      </c>
      <c r="S107" s="33">
        <v>114.4004954</v>
      </c>
      <c r="T107" s="33">
        <v>114.07303450000001</v>
      </c>
      <c r="U107" s="33">
        <v>116.5283793</v>
      </c>
      <c r="V107" s="33">
        <v>115.7113956</v>
      </c>
      <c r="W107" s="33">
        <v>115.0201502</v>
      </c>
      <c r="X107" s="33">
        <v>115.6932521</v>
      </c>
      <c r="Y107" s="33">
        <v>116.3324132</v>
      </c>
      <c r="Z107" s="33">
        <v>114.2659271</v>
      </c>
      <c r="AA107" s="33">
        <v>114.78843860000001</v>
      </c>
      <c r="AB107" s="33">
        <v>113.8500471</v>
      </c>
      <c r="AC107" s="33">
        <v>113.59010120000001</v>
      </c>
      <c r="AD107" s="33">
        <v>111.84644489999999</v>
      </c>
      <c r="AE107" s="33">
        <v>113.538651</v>
      </c>
      <c r="AF107" s="33">
        <v>111.9276189</v>
      </c>
      <c r="AG107" s="33">
        <v>110.7412453</v>
      </c>
      <c r="AH107" s="33">
        <v>110.12096750000001</v>
      </c>
      <c r="AI107" s="33">
        <v>109.5467434</v>
      </c>
    </row>
    <row r="108" spans="1:35" ht="14.5" x14ac:dyDescent="0.35">
      <c r="A108" s="8" t="str">
        <f t="shared" si="1"/>
        <v>ArbeitsproduktivitätPolen</v>
      </c>
      <c r="B108" s="8">
        <v>108</v>
      </c>
      <c r="C108" s="32" t="s">
        <v>195</v>
      </c>
      <c r="D108" s="32" t="s">
        <v>21</v>
      </c>
      <c r="E108" s="32" t="s">
        <v>369</v>
      </c>
      <c r="F108" s="32" t="s">
        <v>343</v>
      </c>
      <c r="G108" s="32" t="s">
        <v>32</v>
      </c>
      <c r="H108" s="32" t="s">
        <v>376</v>
      </c>
      <c r="I108" s="33">
        <v>55.785169600000003</v>
      </c>
      <c r="J108" s="33">
        <v>56.963376500000003</v>
      </c>
      <c r="K108" s="33">
        <v>59.353268900000003</v>
      </c>
      <c r="L108" s="33">
        <v>61.128003100000001</v>
      </c>
      <c r="M108" s="33">
        <v>62.825921000000001</v>
      </c>
      <c r="N108" s="33">
        <v>61.946567600000002</v>
      </c>
      <c r="O108" s="33">
        <v>61.187193200000003</v>
      </c>
      <c r="P108" s="33">
        <v>61.8350583</v>
      </c>
      <c r="Q108" s="33">
        <v>62.514907700000002</v>
      </c>
      <c r="R108" s="33">
        <v>65.394964200000004</v>
      </c>
      <c r="S108" s="33">
        <v>69.784354699999994</v>
      </c>
      <c r="T108" s="33">
        <v>71.937919500000007</v>
      </c>
      <c r="U108" s="33">
        <v>73.501137799999995</v>
      </c>
      <c r="V108" s="33">
        <v>72.905965699999996</v>
      </c>
      <c r="W108" s="33">
        <v>73.048091700000001</v>
      </c>
      <c r="X108" s="33">
        <v>74.434236799999994</v>
      </c>
      <c r="Y108" s="33">
        <v>73.904521700000004</v>
      </c>
      <c r="Z108" s="33">
        <v>74.839173099999996</v>
      </c>
      <c r="AA108" s="33">
        <v>77.226711300000005</v>
      </c>
      <c r="AB108" s="33">
        <v>78.379226000000003</v>
      </c>
      <c r="AC108" s="33">
        <v>80.528596300000004</v>
      </c>
      <c r="AD108" s="33">
        <v>80.007337899999996</v>
      </c>
      <c r="AE108" s="33">
        <v>81.949529699999999</v>
      </c>
      <c r="AF108" s="33">
        <v>81.905382299999999</v>
      </c>
      <c r="AG108" s="33">
        <v>84.381929200000002</v>
      </c>
      <c r="AH108" s="33">
        <v>86.4088694</v>
      </c>
      <c r="AI108" s="33">
        <v>87.901662400000006</v>
      </c>
    </row>
    <row r="109" spans="1:35" ht="14.5" x14ac:dyDescent="0.35">
      <c r="A109" s="8" t="str">
        <f t="shared" si="1"/>
        <v>ArbeitsproduktivitätPortugal</v>
      </c>
      <c r="B109" s="8">
        <v>109</v>
      </c>
      <c r="C109" s="32" t="s">
        <v>195</v>
      </c>
      <c r="D109" s="32" t="s">
        <v>7</v>
      </c>
      <c r="E109" s="32" t="s">
        <v>369</v>
      </c>
      <c r="F109" s="32" t="s">
        <v>343</v>
      </c>
      <c r="G109" s="32" t="s">
        <v>32</v>
      </c>
      <c r="H109" s="32" t="s">
        <v>376</v>
      </c>
      <c r="I109" s="33">
        <v>76.086072799999997</v>
      </c>
      <c r="J109" s="33">
        <v>74.623814899999999</v>
      </c>
      <c r="K109" s="33">
        <v>74.338195099999993</v>
      </c>
      <c r="L109" s="33">
        <v>75.496668499999998</v>
      </c>
      <c r="M109" s="33">
        <v>75.047291999999999</v>
      </c>
      <c r="N109" s="33">
        <v>77.524296000000007</v>
      </c>
      <c r="O109" s="33">
        <v>78.514565000000005</v>
      </c>
      <c r="P109" s="33">
        <v>78.296231800000001</v>
      </c>
      <c r="Q109" s="33">
        <v>77.812499299999999</v>
      </c>
      <c r="R109" s="33">
        <v>79.386855600000004</v>
      </c>
      <c r="S109" s="33">
        <v>79.565918400000001</v>
      </c>
      <c r="T109" s="33">
        <v>75.838904700000001</v>
      </c>
      <c r="U109" s="33">
        <v>76.461472499999999</v>
      </c>
      <c r="V109" s="33">
        <v>79.668296499999997</v>
      </c>
      <c r="W109" s="33">
        <v>78.568358399999994</v>
      </c>
      <c r="X109" s="33">
        <v>77.460016699999997</v>
      </c>
      <c r="Y109" s="33">
        <v>77.151331499999998</v>
      </c>
      <c r="Z109" s="33">
        <v>74.992256400000002</v>
      </c>
      <c r="AA109" s="33">
        <v>74.888385099999994</v>
      </c>
      <c r="AB109" s="33">
        <v>75.543833500000005</v>
      </c>
      <c r="AC109" s="33">
        <v>73.863156700000005</v>
      </c>
      <c r="AD109" s="33">
        <v>72.915360300000003</v>
      </c>
      <c r="AE109" s="33">
        <v>75.050139000000001</v>
      </c>
      <c r="AF109" s="33">
        <v>78.797899900000004</v>
      </c>
      <c r="AG109" s="33">
        <v>79.039671600000005</v>
      </c>
      <c r="AH109" s="33">
        <v>78.959840999999997</v>
      </c>
      <c r="AI109" s="33">
        <v>78.927917199999996</v>
      </c>
    </row>
    <row r="110" spans="1:35" ht="14.5" x14ac:dyDescent="0.35">
      <c r="A110" s="8" t="str">
        <f t="shared" si="1"/>
        <v>ArbeitsproduktivitätRumänien</v>
      </c>
      <c r="B110" s="8">
        <v>110</v>
      </c>
      <c r="C110" s="32" t="s">
        <v>195</v>
      </c>
      <c r="D110" s="32" t="s">
        <v>99</v>
      </c>
      <c r="E110" s="32" t="s">
        <v>369</v>
      </c>
      <c r="F110" s="32" t="s">
        <v>343</v>
      </c>
      <c r="G110" s="32" t="s">
        <v>32</v>
      </c>
      <c r="H110" s="32" t="s">
        <v>376</v>
      </c>
      <c r="I110" s="33">
        <v>24.064375500000001</v>
      </c>
      <c r="J110" s="33">
        <v>25.613686999999999</v>
      </c>
      <c r="K110" s="33">
        <v>29.341898700000002</v>
      </c>
      <c r="L110" s="33">
        <v>30.093794899999999</v>
      </c>
      <c r="M110" s="33">
        <v>35.430032699999998</v>
      </c>
      <c r="N110" s="33">
        <v>36.5937822</v>
      </c>
      <c r="O110" s="33">
        <v>40.063325800000001</v>
      </c>
      <c r="P110" s="33">
        <v>44.044756300000003</v>
      </c>
      <c r="Q110" s="33">
        <v>51.706575999999998</v>
      </c>
      <c r="R110" s="33">
        <v>52.708427700000001</v>
      </c>
      <c r="S110" s="33">
        <v>54.093313999999999</v>
      </c>
      <c r="T110" s="33">
        <v>56.935187300000003</v>
      </c>
      <c r="U110" s="33">
        <v>57.875164499999997</v>
      </c>
      <c r="V110" s="33">
        <v>55.661193300000001</v>
      </c>
      <c r="W110" s="33">
        <v>56.488943200000001</v>
      </c>
      <c r="X110" s="33">
        <v>58.277512299999998</v>
      </c>
      <c r="Y110" s="33">
        <v>61.737081699999997</v>
      </c>
      <c r="Z110" s="33">
        <v>65.168537499999999</v>
      </c>
      <c r="AA110" s="33">
        <v>68.786247399999993</v>
      </c>
      <c r="AB110" s="33">
        <v>72.815933700000002</v>
      </c>
      <c r="AC110" s="33">
        <v>76.170898300000005</v>
      </c>
      <c r="AD110" s="33">
        <v>76.493751399999994</v>
      </c>
      <c r="AE110" s="33">
        <v>78.078088699999995</v>
      </c>
      <c r="AF110" s="33">
        <v>85.242060499999994</v>
      </c>
      <c r="AG110" s="33">
        <v>84.993850899999998</v>
      </c>
      <c r="AH110" s="33">
        <v>85.755044999999996</v>
      </c>
      <c r="AI110" s="33">
        <v>86.467760200000001</v>
      </c>
    </row>
    <row r="111" spans="1:35" ht="14.5" x14ac:dyDescent="0.35">
      <c r="A111" s="8" t="str">
        <f t="shared" si="1"/>
        <v>ArbeitsproduktivitätSchweden</v>
      </c>
      <c r="B111" s="8">
        <v>111</v>
      </c>
      <c r="C111" s="32" t="s">
        <v>195</v>
      </c>
      <c r="D111" s="32" t="s">
        <v>13</v>
      </c>
      <c r="E111" s="32" t="s">
        <v>369</v>
      </c>
      <c r="F111" s="32" t="s">
        <v>343</v>
      </c>
      <c r="G111" s="32" t="s">
        <v>32</v>
      </c>
      <c r="H111" s="32" t="s">
        <v>376</v>
      </c>
      <c r="I111" s="33">
        <v>119.4051688</v>
      </c>
      <c r="J111" s="33">
        <v>113.567252</v>
      </c>
      <c r="K111" s="33">
        <v>112.3588166</v>
      </c>
      <c r="L111" s="33">
        <v>113.7190477</v>
      </c>
      <c r="M111" s="33">
        <v>116.56769199999999</v>
      </c>
      <c r="N111" s="33">
        <v>114.8831117</v>
      </c>
      <c r="O111" s="33">
        <v>116.7236035</v>
      </c>
      <c r="P111" s="33">
        <v>118.8487459</v>
      </c>
      <c r="Q111" s="33">
        <v>117.6445757</v>
      </c>
      <c r="R111" s="33">
        <v>115.7289866</v>
      </c>
      <c r="S111" s="33">
        <v>116.20280459999999</v>
      </c>
      <c r="T111" s="33">
        <v>115.331773</v>
      </c>
      <c r="U111" s="33">
        <v>115.6009609</v>
      </c>
      <c r="V111" s="33">
        <v>113.3451706</v>
      </c>
      <c r="W111" s="33">
        <v>112.2279947</v>
      </c>
      <c r="X111" s="33">
        <v>113.6118828</v>
      </c>
      <c r="Y111" s="33">
        <v>110.83346280000001</v>
      </c>
      <c r="Z111" s="33">
        <v>108.1851839</v>
      </c>
      <c r="AA111" s="33">
        <v>107.4946922</v>
      </c>
      <c r="AB111" s="33">
        <v>108.5840621</v>
      </c>
      <c r="AC111" s="33">
        <v>112.52698340000001</v>
      </c>
      <c r="AD111" s="33">
        <v>113.0095397</v>
      </c>
      <c r="AE111" s="33">
        <v>107.4289898</v>
      </c>
      <c r="AF111" s="33">
        <v>105.6774477</v>
      </c>
      <c r="AG111" s="33">
        <v>106.2248101</v>
      </c>
      <c r="AH111" s="33">
        <v>106.5719455</v>
      </c>
      <c r="AI111" s="33">
        <v>107.13202269999999</v>
      </c>
    </row>
    <row r="112" spans="1:35" ht="14.5" x14ac:dyDescent="0.35">
      <c r="A112" s="8" t="str">
        <f t="shared" si="1"/>
        <v>ArbeitsproduktivitätSlowakei</v>
      </c>
      <c r="B112" s="8">
        <v>112</v>
      </c>
      <c r="C112" s="32" t="s">
        <v>195</v>
      </c>
      <c r="D112" s="32" t="s">
        <v>23</v>
      </c>
      <c r="E112" s="32" t="s">
        <v>369</v>
      </c>
      <c r="F112" s="32" t="s">
        <v>343</v>
      </c>
      <c r="G112" s="32" t="s">
        <v>32</v>
      </c>
      <c r="H112" s="32" t="s">
        <v>376</v>
      </c>
      <c r="I112" s="33">
        <v>59.739944700000002</v>
      </c>
      <c r="J112" s="33">
        <v>61.792834800000001</v>
      </c>
      <c r="K112" s="33">
        <v>63.281824899999997</v>
      </c>
      <c r="L112" s="33">
        <v>64.874290599999995</v>
      </c>
      <c r="M112" s="33">
        <v>66.901950400000004</v>
      </c>
      <c r="N112" s="33">
        <v>69.779201200000003</v>
      </c>
      <c r="O112" s="33">
        <v>72.897903299999996</v>
      </c>
      <c r="P112" s="33">
        <v>76.556255800000002</v>
      </c>
      <c r="Q112" s="33">
        <v>79.703536400000004</v>
      </c>
      <c r="R112" s="33">
        <v>79.117998499999999</v>
      </c>
      <c r="S112" s="33">
        <v>84.710412399999996</v>
      </c>
      <c r="T112" s="33">
        <v>82.039209200000002</v>
      </c>
      <c r="U112" s="33">
        <v>83.292597900000004</v>
      </c>
      <c r="V112" s="33">
        <v>84.091038800000007</v>
      </c>
      <c r="W112" s="33">
        <v>84.242279300000007</v>
      </c>
      <c r="X112" s="33">
        <v>83.631099300000002</v>
      </c>
      <c r="Y112" s="33">
        <v>77.220025899999996</v>
      </c>
      <c r="Z112" s="33">
        <v>73.906231000000005</v>
      </c>
      <c r="AA112" s="33">
        <v>73.146459699999994</v>
      </c>
      <c r="AB112" s="33">
        <v>73.269278900000003</v>
      </c>
      <c r="AC112" s="33">
        <v>78.306289199999995</v>
      </c>
      <c r="AD112" s="33">
        <v>78.729951200000002</v>
      </c>
      <c r="AE112" s="33">
        <v>76.225448900000004</v>
      </c>
      <c r="AF112" s="33">
        <v>78.864387100000002</v>
      </c>
      <c r="AG112" s="33">
        <v>80.302655900000005</v>
      </c>
      <c r="AH112" s="33">
        <v>81.254691399999999</v>
      </c>
      <c r="AI112" s="33">
        <v>82.116288600000004</v>
      </c>
    </row>
    <row r="113" spans="1:35" ht="14.5" x14ac:dyDescent="0.35">
      <c r="A113" s="8" t="str">
        <f t="shared" si="1"/>
        <v>ArbeitsproduktivitätSlowenien</v>
      </c>
      <c r="B113" s="8">
        <v>113</v>
      </c>
      <c r="C113" s="32" t="s">
        <v>195</v>
      </c>
      <c r="D113" s="32" t="s">
        <v>26</v>
      </c>
      <c r="E113" s="32" t="s">
        <v>369</v>
      </c>
      <c r="F113" s="32" t="s">
        <v>343</v>
      </c>
      <c r="G113" s="32" t="s">
        <v>32</v>
      </c>
      <c r="H113" s="32" t="s">
        <v>376</v>
      </c>
      <c r="I113" s="33">
        <v>76.803594200000006</v>
      </c>
      <c r="J113" s="33">
        <v>76.859781400000003</v>
      </c>
      <c r="K113" s="33">
        <v>77.215424900000002</v>
      </c>
      <c r="L113" s="33">
        <v>79.318353500000001</v>
      </c>
      <c r="M113" s="33">
        <v>81.491711499999994</v>
      </c>
      <c r="N113" s="33">
        <v>83.419021900000004</v>
      </c>
      <c r="O113" s="33">
        <v>83.147787600000001</v>
      </c>
      <c r="P113" s="33">
        <v>82.940218200000004</v>
      </c>
      <c r="Q113" s="33">
        <v>83.566993600000004</v>
      </c>
      <c r="R113" s="33">
        <v>79.135865899999999</v>
      </c>
      <c r="S113" s="33">
        <v>78.770447500000003</v>
      </c>
      <c r="T113" s="33">
        <v>79.708119800000006</v>
      </c>
      <c r="U113" s="33">
        <v>79.458770799999996</v>
      </c>
      <c r="V113" s="33">
        <v>79.787503200000003</v>
      </c>
      <c r="W113" s="33">
        <v>80.322510100000002</v>
      </c>
      <c r="X113" s="33">
        <v>79.418321700000007</v>
      </c>
      <c r="Y113" s="33">
        <v>79.671416500000007</v>
      </c>
      <c r="Z113" s="33">
        <v>80.517935699999995</v>
      </c>
      <c r="AA113" s="33">
        <v>80.915522999999993</v>
      </c>
      <c r="AB113" s="33">
        <v>81.790461199999996</v>
      </c>
      <c r="AC113" s="33">
        <v>82.374898200000004</v>
      </c>
      <c r="AD113" s="33">
        <v>83.169054299999999</v>
      </c>
      <c r="AE113" s="33">
        <v>82.579757499999999</v>
      </c>
      <c r="AF113" s="33">
        <v>84.9911405</v>
      </c>
      <c r="AG113" s="33">
        <v>85.668998900000005</v>
      </c>
      <c r="AH113" s="33">
        <v>86.342247499999999</v>
      </c>
      <c r="AI113" s="33">
        <v>86.812990600000006</v>
      </c>
    </row>
    <row r="114" spans="1:35" ht="14.5" x14ac:dyDescent="0.35">
      <c r="A114" s="8" t="str">
        <f t="shared" si="1"/>
        <v>ArbeitsproduktivitätSpanien</v>
      </c>
      <c r="B114" s="8">
        <v>114</v>
      </c>
      <c r="C114" s="32" t="s">
        <v>195</v>
      </c>
      <c r="D114" s="32" t="s">
        <v>8</v>
      </c>
      <c r="E114" s="32" t="s">
        <v>369</v>
      </c>
      <c r="F114" s="32" t="s">
        <v>343</v>
      </c>
      <c r="G114" s="32" t="s">
        <v>32</v>
      </c>
      <c r="H114" s="32" t="s">
        <v>376</v>
      </c>
      <c r="I114" s="33">
        <v>103.3327771</v>
      </c>
      <c r="J114" s="33">
        <v>102.6093267</v>
      </c>
      <c r="K114" s="33">
        <v>102.8053948</v>
      </c>
      <c r="L114" s="33">
        <v>101.922748</v>
      </c>
      <c r="M114" s="33">
        <v>99.758386599999994</v>
      </c>
      <c r="N114" s="33">
        <v>99.691797300000005</v>
      </c>
      <c r="O114" s="33">
        <v>101.2774375</v>
      </c>
      <c r="P114" s="33">
        <v>100.9111563</v>
      </c>
      <c r="Q114" s="33">
        <v>100.965157</v>
      </c>
      <c r="R114" s="33">
        <v>104.9008242</v>
      </c>
      <c r="S114" s="33">
        <v>101.4875809</v>
      </c>
      <c r="T114" s="33">
        <v>100.1946349</v>
      </c>
      <c r="U114" s="33">
        <v>102.5302599</v>
      </c>
      <c r="V114" s="33">
        <v>102.95513699999999</v>
      </c>
      <c r="W114" s="33">
        <v>102.94231689999999</v>
      </c>
      <c r="X114" s="33">
        <v>101.8686517</v>
      </c>
      <c r="Y114" s="33">
        <v>101.5541806</v>
      </c>
      <c r="Z114" s="33">
        <v>101.2998379</v>
      </c>
      <c r="AA114" s="33">
        <v>99.251820600000002</v>
      </c>
      <c r="AB114" s="33">
        <v>97.999006199999997</v>
      </c>
      <c r="AC114" s="33">
        <v>92.726489700000002</v>
      </c>
      <c r="AD114" s="33">
        <v>93.4094616</v>
      </c>
      <c r="AE114" s="33">
        <v>94.498836699999998</v>
      </c>
      <c r="AF114" s="33">
        <v>96.791652099999993</v>
      </c>
      <c r="AG114" s="33">
        <v>97.130302400000005</v>
      </c>
      <c r="AH114" s="33">
        <v>96.3756013</v>
      </c>
      <c r="AI114" s="33">
        <v>95.257136799999998</v>
      </c>
    </row>
    <row r="115" spans="1:35" ht="14.5" x14ac:dyDescent="0.35">
      <c r="A115" s="8" t="str">
        <f t="shared" si="1"/>
        <v>ArbeitsproduktivitätTschechische Republik</v>
      </c>
      <c r="B115" s="8">
        <v>115</v>
      </c>
      <c r="C115" s="32" t="s">
        <v>195</v>
      </c>
      <c r="D115" s="32" t="s">
        <v>22</v>
      </c>
      <c r="E115" s="32" t="s">
        <v>369</v>
      </c>
      <c r="F115" s="32" t="s">
        <v>343</v>
      </c>
      <c r="G115" s="32" t="s">
        <v>32</v>
      </c>
      <c r="H115" s="32" t="s">
        <v>376</v>
      </c>
      <c r="I115" s="33">
        <v>68.048559499999996</v>
      </c>
      <c r="J115" s="33">
        <v>70.623744799999997</v>
      </c>
      <c r="K115" s="33">
        <v>69.228678200000004</v>
      </c>
      <c r="L115" s="33">
        <v>72.937942100000001</v>
      </c>
      <c r="M115" s="33">
        <v>74.813565400000002</v>
      </c>
      <c r="N115" s="33">
        <v>75.106436099999996</v>
      </c>
      <c r="O115" s="33">
        <v>75.104283800000005</v>
      </c>
      <c r="P115" s="33">
        <v>77.573355500000005</v>
      </c>
      <c r="Q115" s="33">
        <v>78.274495599999995</v>
      </c>
      <c r="R115" s="33">
        <v>79.425079400000001</v>
      </c>
      <c r="S115" s="33">
        <v>78.323254700000007</v>
      </c>
      <c r="T115" s="33">
        <v>78.112285200000002</v>
      </c>
      <c r="U115" s="33">
        <v>77.1085669</v>
      </c>
      <c r="V115" s="33">
        <v>77.905022099999996</v>
      </c>
      <c r="W115" s="33">
        <v>80.176525600000005</v>
      </c>
      <c r="X115" s="33">
        <v>80.559062699999998</v>
      </c>
      <c r="Y115" s="33">
        <v>81.382184899999999</v>
      </c>
      <c r="Z115" s="33">
        <v>83.849042299999994</v>
      </c>
      <c r="AA115" s="33">
        <v>85.178968600000005</v>
      </c>
      <c r="AB115" s="33">
        <v>87.919414599999996</v>
      </c>
      <c r="AC115" s="33">
        <v>89.393651300000002</v>
      </c>
      <c r="AD115" s="33">
        <v>89.229182499999993</v>
      </c>
      <c r="AE115" s="33">
        <v>88.900512599999999</v>
      </c>
      <c r="AF115" s="33">
        <v>89.179123200000006</v>
      </c>
      <c r="AG115" s="33">
        <v>89.377273700000003</v>
      </c>
      <c r="AH115" s="33">
        <v>90.193698900000001</v>
      </c>
      <c r="AI115" s="33">
        <v>91.266582299999996</v>
      </c>
    </row>
    <row r="116" spans="1:35" ht="14.5" x14ac:dyDescent="0.35">
      <c r="A116" s="8" t="str">
        <f t="shared" si="1"/>
        <v>ArbeitsproduktivitätUngarn</v>
      </c>
      <c r="B116" s="8">
        <v>116</v>
      </c>
      <c r="C116" s="32" t="s">
        <v>195</v>
      </c>
      <c r="D116" s="32" t="s">
        <v>24</v>
      </c>
      <c r="E116" s="32" t="s">
        <v>369</v>
      </c>
      <c r="F116" s="32" t="s">
        <v>343</v>
      </c>
      <c r="G116" s="32" t="s">
        <v>32</v>
      </c>
      <c r="H116" s="32" t="s">
        <v>376</v>
      </c>
      <c r="I116" s="33">
        <v>58.576014000000001</v>
      </c>
      <c r="J116" s="33">
        <v>62.231027900000001</v>
      </c>
      <c r="K116" s="33">
        <v>65.149493399999997</v>
      </c>
      <c r="L116" s="33">
        <v>66.313924299999996</v>
      </c>
      <c r="M116" s="33">
        <v>67.113184000000004</v>
      </c>
      <c r="N116" s="33">
        <v>68.8126915</v>
      </c>
      <c r="O116" s="33">
        <v>68.379696300000006</v>
      </c>
      <c r="P116" s="33">
        <v>68.145945400000002</v>
      </c>
      <c r="Q116" s="33">
        <v>72.384244499999994</v>
      </c>
      <c r="R116" s="33">
        <v>73.4831042</v>
      </c>
      <c r="S116" s="33">
        <v>74.218361099999996</v>
      </c>
      <c r="T116" s="33">
        <v>74.875031699999994</v>
      </c>
      <c r="U116" s="33">
        <v>73.234094299999995</v>
      </c>
      <c r="V116" s="33">
        <v>73.293318099999993</v>
      </c>
      <c r="W116" s="33">
        <v>71.775684499999997</v>
      </c>
      <c r="X116" s="33">
        <v>71.183593500000001</v>
      </c>
      <c r="Y116" s="33">
        <v>68.418294099999997</v>
      </c>
      <c r="Z116" s="33">
        <v>68.183844399999998</v>
      </c>
      <c r="AA116" s="33">
        <v>70.115173499999997</v>
      </c>
      <c r="AB116" s="33">
        <v>71.7671177</v>
      </c>
      <c r="AC116" s="33">
        <v>72.622246099999998</v>
      </c>
      <c r="AD116" s="33">
        <v>72.354523900000004</v>
      </c>
      <c r="AE116" s="33">
        <v>73.327143899999996</v>
      </c>
      <c r="AF116" s="33">
        <v>73.275187900000006</v>
      </c>
      <c r="AG116" s="33">
        <v>73.342151999999999</v>
      </c>
      <c r="AH116" s="33">
        <v>73.812018800000004</v>
      </c>
      <c r="AI116" s="33">
        <v>74.845461200000003</v>
      </c>
    </row>
    <row r="117" spans="1:35" ht="14.5" x14ac:dyDescent="0.35">
      <c r="A117" s="8" t="str">
        <f t="shared" si="1"/>
        <v>ArbeitsproduktivitätVereinigtes Königreich Großbritannien und Nordirland</v>
      </c>
      <c r="B117" s="8">
        <v>117</v>
      </c>
      <c r="C117" s="32" t="s">
        <v>195</v>
      </c>
      <c r="D117" s="32" t="s">
        <v>57</v>
      </c>
      <c r="E117" s="32" t="s">
        <v>369</v>
      </c>
      <c r="F117" s="32" t="s">
        <v>343</v>
      </c>
      <c r="G117" s="32" t="s">
        <v>32</v>
      </c>
      <c r="H117" s="32" t="s">
        <v>376</v>
      </c>
      <c r="I117" s="33">
        <v>112.26084109999999</v>
      </c>
      <c r="J117" s="33">
        <v>112.6472096</v>
      </c>
      <c r="K117" s="33">
        <v>111.5508693</v>
      </c>
      <c r="L117" s="33">
        <v>113.1324085</v>
      </c>
      <c r="M117" s="33">
        <v>113.7574755</v>
      </c>
      <c r="N117" s="33">
        <v>112.1794775</v>
      </c>
      <c r="O117" s="33">
        <v>110.9734552</v>
      </c>
      <c r="P117" s="33">
        <v>108.2892981</v>
      </c>
      <c r="Q117" s="33">
        <v>107.6228832</v>
      </c>
      <c r="R117" s="33">
        <v>104.9573202</v>
      </c>
      <c r="S117" s="33">
        <v>105.23322810000001</v>
      </c>
      <c r="T117" s="33">
        <v>102.6568156</v>
      </c>
      <c r="U117" s="33">
        <v>103.51959890000001</v>
      </c>
      <c r="V117" s="33">
        <v>103.321057</v>
      </c>
      <c r="W117" s="33">
        <v>102.8261926</v>
      </c>
      <c r="X117" s="33">
        <v>102.4648505</v>
      </c>
      <c r="Y117" s="33">
        <v>100.5769171</v>
      </c>
      <c r="Z117" s="33">
        <v>101.03165250000001</v>
      </c>
      <c r="AA117" s="33">
        <v>99.442425999999998</v>
      </c>
      <c r="AB117" s="33">
        <v>98.229766499999997</v>
      </c>
      <c r="AC117" s="33">
        <v>96.396233600000002</v>
      </c>
      <c r="AD117" s="33">
        <v>97.821995999999999</v>
      </c>
      <c r="AE117" s="33">
        <v>97.450090700000004</v>
      </c>
      <c r="AF117" s="33">
        <v>97.282615199999995</v>
      </c>
      <c r="AG117" s="33">
        <v>97.847447099999997</v>
      </c>
      <c r="AH117" s="33">
        <v>97.698652800000005</v>
      </c>
      <c r="AI117" s="33">
        <v>97.234261000000004</v>
      </c>
    </row>
    <row r="118" spans="1:35" ht="14.5" x14ac:dyDescent="0.35">
      <c r="A118" s="8" t="str">
        <f t="shared" si="1"/>
        <v>ArbeitsproduktivitätZypern</v>
      </c>
      <c r="B118" s="8">
        <v>118</v>
      </c>
      <c r="C118" s="32" t="s">
        <v>195</v>
      </c>
      <c r="D118" s="32" t="s">
        <v>30</v>
      </c>
      <c r="E118" s="32" t="s">
        <v>369</v>
      </c>
      <c r="F118" s="32" t="s">
        <v>343</v>
      </c>
      <c r="G118" s="32" t="s">
        <v>32</v>
      </c>
      <c r="H118" s="32" t="s">
        <v>376</v>
      </c>
      <c r="I118" s="33">
        <v>92.704328200000006</v>
      </c>
      <c r="J118" s="33">
        <v>94.369470199999995</v>
      </c>
      <c r="K118" s="33">
        <v>91.901608100000004</v>
      </c>
      <c r="L118" s="33">
        <v>90.539450700000003</v>
      </c>
      <c r="M118" s="33">
        <v>90.152470399999999</v>
      </c>
      <c r="N118" s="33">
        <v>91.607761600000003</v>
      </c>
      <c r="O118" s="33">
        <v>92.392133299999998</v>
      </c>
      <c r="P118" s="33">
        <v>94.530350999999996</v>
      </c>
      <c r="Q118" s="33">
        <v>95.335133799999994</v>
      </c>
      <c r="R118" s="33">
        <v>95.167663300000001</v>
      </c>
      <c r="S118" s="33">
        <v>91.901062600000003</v>
      </c>
      <c r="T118" s="33">
        <v>89.394706400000004</v>
      </c>
      <c r="U118" s="33">
        <v>88.424820699999998</v>
      </c>
      <c r="V118" s="33">
        <v>85.848793499999999</v>
      </c>
      <c r="W118" s="33">
        <v>84.039585599999995</v>
      </c>
      <c r="X118" s="33">
        <v>85.001411099999999</v>
      </c>
      <c r="Y118" s="33">
        <v>87.389508699999993</v>
      </c>
      <c r="Z118" s="33">
        <v>86.428084699999999</v>
      </c>
      <c r="AA118" s="33">
        <v>85.118124300000005</v>
      </c>
      <c r="AB118" s="33">
        <v>85.060928599999997</v>
      </c>
      <c r="AC118" s="33">
        <v>83.632060999999993</v>
      </c>
      <c r="AD118" s="33">
        <v>86.945770699999997</v>
      </c>
      <c r="AE118" s="33">
        <v>89.122744600000004</v>
      </c>
      <c r="AF118" s="33">
        <v>90.181417199999999</v>
      </c>
      <c r="AG118" s="33">
        <v>91.382770399999998</v>
      </c>
      <c r="AH118" s="33">
        <v>91.807860199999993</v>
      </c>
      <c r="AI118" s="33">
        <v>91.736166699999998</v>
      </c>
    </row>
    <row r="119" spans="1:35" ht="14.5" x14ac:dyDescent="0.35">
      <c r="A119" s="8" t="str">
        <f t="shared" si="1"/>
        <v>BeschäftigungsentwicklungBelgien</v>
      </c>
      <c r="B119" s="8">
        <v>119</v>
      </c>
      <c r="C119" s="32" t="s">
        <v>224</v>
      </c>
      <c r="D119" s="32" t="s">
        <v>9</v>
      </c>
      <c r="E119" s="32" t="s">
        <v>150</v>
      </c>
      <c r="F119" s="32" t="s">
        <v>343</v>
      </c>
      <c r="G119" s="32" t="s">
        <v>32</v>
      </c>
      <c r="H119" s="32" t="s">
        <v>376</v>
      </c>
      <c r="I119" s="33">
        <v>2.0105741306128531</v>
      </c>
      <c r="J119" s="33">
        <v>1.3723629462004658</v>
      </c>
      <c r="K119" s="33">
        <v>0.2256306857732564</v>
      </c>
      <c r="L119" s="33">
        <v>-9.1007065022157385E-2</v>
      </c>
      <c r="M119" s="33">
        <v>0.98760697077929427</v>
      </c>
      <c r="N119" s="33">
        <v>1.4336917562724145</v>
      </c>
      <c r="O119" s="33">
        <v>1.1255938033837889</v>
      </c>
      <c r="P119" s="33">
        <v>1.668440783079566</v>
      </c>
      <c r="Q119" s="33">
        <v>1.7799021281438447</v>
      </c>
      <c r="R119" s="33">
        <v>-0.13194087259877979</v>
      </c>
      <c r="S119" s="33">
        <v>0.69640377983786672</v>
      </c>
      <c r="T119" s="33">
        <v>1.2319597945251295</v>
      </c>
      <c r="U119" s="33">
        <v>0.2416360960393647</v>
      </c>
      <c r="V119" s="33">
        <v>-0.23009664058904739</v>
      </c>
      <c r="W119" s="33">
        <v>0.36241433842909854</v>
      </c>
      <c r="X119" s="33">
        <v>0.83820278817324712</v>
      </c>
      <c r="Y119" s="33">
        <v>1.2522788436496184</v>
      </c>
      <c r="Z119" s="33">
        <v>1.491865474889063</v>
      </c>
      <c r="AA119" s="33">
        <v>1.4699360070962506</v>
      </c>
      <c r="AB119" s="33">
        <v>1.5797689665938108</v>
      </c>
      <c r="AC119" s="33">
        <v>-0.10859765592982691</v>
      </c>
      <c r="AD119" s="33">
        <v>1.6881704990666708</v>
      </c>
      <c r="AE119" s="33">
        <v>1.9264130390930732</v>
      </c>
      <c r="AF119" s="33">
        <v>0.78172930396406026</v>
      </c>
      <c r="AG119" s="33">
        <v>0.32900007854844115</v>
      </c>
      <c r="AH119" s="33">
        <v>0.4599978783180052</v>
      </c>
      <c r="AI119" s="33">
        <v>0.55000763737138181</v>
      </c>
    </row>
    <row r="120" spans="1:35" ht="14.5" x14ac:dyDescent="0.35">
      <c r="A120" s="8" t="str">
        <f t="shared" si="1"/>
        <v>BeschäftigungsentwicklungBulgarien</v>
      </c>
      <c r="B120" s="8">
        <v>120</v>
      </c>
      <c r="C120" s="32" t="s">
        <v>224</v>
      </c>
      <c r="D120" s="32" t="s">
        <v>25</v>
      </c>
      <c r="E120" s="32" t="s">
        <v>150</v>
      </c>
      <c r="F120" s="32" t="s">
        <v>343</v>
      </c>
      <c r="G120" s="32" t="s">
        <v>32</v>
      </c>
      <c r="H120" s="32" t="s">
        <v>376</v>
      </c>
      <c r="I120" s="33">
        <v>-2.3793378840619099</v>
      </c>
      <c r="J120" s="33">
        <v>-0.75512472215361937</v>
      </c>
      <c r="K120" s="33">
        <v>0.22956755445230748</v>
      </c>
      <c r="L120" s="33">
        <v>2.956748972726031</v>
      </c>
      <c r="M120" s="33">
        <v>2.5927008883489799</v>
      </c>
      <c r="N120" s="33">
        <v>2.6993594640653433</v>
      </c>
      <c r="O120" s="33">
        <v>3.340800567624246</v>
      </c>
      <c r="P120" s="33">
        <v>3.1754908583515085</v>
      </c>
      <c r="Q120" s="33">
        <v>2.3588981254394006</v>
      </c>
      <c r="R120" s="33">
        <v>-1.7131322663940312</v>
      </c>
      <c r="S120" s="33">
        <v>-3.8783239538047183</v>
      </c>
      <c r="T120" s="33">
        <v>-2.2015100349899606</v>
      </c>
      <c r="U120" s="33">
        <v>-2.5013122242555874</v>
      </c>
      <c r="V120" s="33">
        <v>-0.43097552955281404</v>
      </c>
      <c r="W120" s="33">
        <v>0.36795866237235858</v>
      </c>
      <c r="X120" s="33">
        <v>0.35059417559410172</v>
      </c>
      <c r="Y120" s="33">
        <v>0.49735796715812075</v>
      </c>
      <c r="Z120" s="33">
        <v>1.7901742532519094</v>
      </c>
      <c r="AA120" s="33">
        <v>-0.10523777780929656</v>
      </c>
      <c r="AB120" s="33">
        <v>-1.5322406606013119</v>
      </c>
      <c r="AC120" s="33">
        <v>-1.7749619342038403</v>
      </c>
      <c r="AD120" s="33">
        <v>6.723172632870629E-2</v>
      </c>
      <c r="AE120" s="33">
        <v>1.0556210795617915</v>
      </c>
      <c r="AF120" s="33">
        <v>1.0744977354546441</v>
      </c>
      <c r="AG120" s="33">
        <v>0.46771279452866388</v>
      </c>
      <c r="AH120" s="33">
        <v>7.5907176530351436E-2</v>
      </c>
      <c r="AI120" s="33">
        <v>7.593530700375796E-2</v>
      </c>
    </row>
    <row r="121" spans="1:35" ht="14.5" x14ac:dyDescent="0.35">
      <c r="A121" s="8" t="str">
        <f t="shared" si="1"/>
        <v>BeschäftigungsentwicklungDänemark</v>
      </c>
      <c r="B121" s="8">
        <v>121</v>
      </c>
      <c r="C121" s="32" t="s">
        <v>224</v>
      </c>
      <c r="D121" s="32" t="s">
        <v>5</v>
      </c>
      <c r="E121" s="32" t="s">
        <v>150</v>
      </c>
      <c r="F121" s="32" t="s">
        <v>343</v>
      </c>
      <c r="G121" s="32" t="s">
        <v>32</v>
      </c>
      <c r="H121" s="32" t="s">
        <v>376</v>
      </c>
      <c r="I121" s="33">
        <v>0.74521806221364539</v>
      </c>
      <c r="J121" s="33">
        <v>0.99159755367220326</v>
      </c>
      <c r="K121" s="33">
        <v>6.2174974033862657E-2</v>
      </c>
      <c r="L121" s="33">
        <v>-0.91767832770633317</v>
      </c>
      <c r="M121" s="33">
        <v>-0.52561941529371248</v>
      </c>
      <c r="N121" s="33">
        <v>1.4215695206165757</v>
      </c>
      <c r="O121" s="33">
        <v>2.2557093375874979</v>
      </c>
      <c r="P121" s="33">
        <v>2.335607918649016</v>
      </c>
      <c r="Q121" s="33">
        <v>1.2518841783952135</v>
      </c>
      <c r="R121" s="33">
        <v>-3.1381512240281859</v>
      </c>
      <c r="S121" s="33">
        <v>-2.327112063382025</v>
      </c>
      <c r="T121" s="33">
        <v>-0.11577641888840365</v>
      </c>
      <c r="U121" s="33">
        <v>-0.69905226025701361</v>
      </c>
      <c r="V121" s="33">
        <v>3.9752091502083697E-2</v>
      </c>
      <c r="W121" s="33">
        <v>0.64842409464462447</v>
      </c>
      <c r="X121" s="33">
        <v>1.4697437369894579</v>
      </c>
      <c r="Y121" s="33">
        <v>1.6362768158746357</v>
      </c>
      <c r="Z121" s="33">
        <v>1.504484219098563</v>
      </c>
      <c r="AA121" s="33">
        <v>1.5486998738274205</v>
      </c>
      <c r="AB121" s="33">
        <v>1.430881791877268</v>
      </c>
      <c r="AC121" s="33">
        <v>-1.1097833359408076</v>
      </c>
      <c r="AD121" s="33">
        <v>2.3016981671912116</v>
      </c>
      <c r="AE121" s="33">
        <v>3.9842328484517506</v>
      </c>
      <c r="AF121" s="33">
        <v>1.3305614621304085</v>
      </c>
      <c r="AG121" s="33">
        <v>0.84218875395411075</v>
      </c>
      <c r="AH121" s="33">
        <v>0.27014807979338518</v>
      </c>
      <c r="AI121" s="33">
        <v>0.31907954876742201</v>
      </c>
    </row>
    <row r="122" spans="1:35" ht="14.5" x14ac:dyDescent="0.35">
      <c r="A122" s="8" t="str">
        <f t="shared" si="1"/>
        <v>BeschäftigungsentwicklungDeutschland</v>
      </c>
      <c r="B122" s="8">
        <v>122</v>
      </c>
      <c r="C122" s="32" t="s">
        <v>224</v>
      </c>
      <c r="D122" s="32" t="s">
        <v>2</v>
      </c>
      <c r="E122" s="32" t="s">
        <v>150</v>
      </c>
      <c r="F122" s="32" t="s">
        <v>343</v>
      </c>
      <c r="G122" s="32" t="s">
        <v>32</v>
      </c>
      <c r="H122" s="32" t="s">
        <v>376</v>
      </c>
      <c r="I122" s="33">
        <v>2.1750798722044729</v>
      </c>
      <c r="J122" s="33">
        <v>-0.277666599959976</v>
      </c>
      <c r="K122" s="33">
        <v>-0.47911701994230527</v>
      </c>
      <c r="L122" s="33">
        <v>-1.0787921560719866</v>
      </c>
      <c r="M122" s="33">
        <v>0.31595576619273302</v>
      </c>
      <c r="N122" s="33">
        <v>-0.12192024384048768</v>
      </c>
      <c r="O122" s="33">
        <v>0.72732821321397689</v>
      </c>
      <c r="P122" s="33">
        <v>1.6991516865279741</v>
      </c>
      <c r="Q122" s="33">
        <v>1.4150592090563789</v>
      </c>
      <c r="R122" s="33">
        <v>0.12729186556020661</v>
      </c>
      <c r="S122" s="33">
        <v>0.47918245605456811</v>
      </c>
      <c r="T122" s="33">
        <v>1.1460132849947686</v>
      </c>
      <c r="U122" s="33">
        <v>1.1907625691604522</v>
      </c>
      <c r="V122" s="33">
        <v>0.74408653274693926</v>
      </c>
      <c r="W122" s="33">
        <v>0.89197224975222988</v>
      </c>
      <c r="X122" s="33">
        <v>0.89110300308728596</v>
      </c>
      <c r="Y122" s="33">
        <v>1.2726893386188192</v>
      </c>
      <c r="Z122" s="33">
        <v>1.3825939660303073</v>
      </c>
      <c r="AA122" s="33">
        <v>1.3276134567622488</v>
      </c>
      <c r="AB122" s="33">
        <v>0.9202727394268907</v>
      </c>
      <c r="AC122" s="33">
        <v>-0.71758185953059106</v>
      </c>
      <c r="AD122" s="33">
        <v>0.1934795178579371</v>
      </c>
      <c r="AE122" s="33">
        <v>1.3805961867134264</v>
      </c>
      <c r="AF122" s="33">
        <v>0.73563218390804597</v>
      </c>
      <c r="AG122" s="33">
        <v>0.34218556432157377</v>
      </c>
      <c r="AH122" s="33">
        <v>0.14440383012266991</v>
      </c>
      <c r="AI122" s="33">
        <v>0.13806822831962792</v>
      </c>
    </row>
    <row r="123" spans="1:35" ht="14.5" x14ac:dyDescent="0.35">
      <c r="A123" s="8" t="str">
        <f t="shared" si="1"/>
        <v>BeschäftigungsentwicklungEstland</v>
      </c>
      <c r="B123" s="8">
        <v>123</v>
      </c>
      <c r="C123" s="32" t="s">
        <v>224</v>
      </c>
      <c r="D123" s="32" t="s">
        <v>18</v>
      </c>
      <c r="E123" s="32" t="s">
        <v>150</v>
      </c>
      <c r="F123" s="32" t="s">
        <v>343</v>
      </c>
      <c r="G123" s="32" t="s">
        <v>32</v>
      </c>
      <c r="H123" s="32" t="s">
        <v>376</v>
      </c>
      <c r="I123" s="33">
        <v>0.86162329829398598</v>
      </c>
      <c r="J123" s="33">
        <v>0.56381342901077536</v>
      </c>
      <c r="K123" s="33">
        <v>-1.6989466530754796E-2</v>
      </c>
      <c r="L123" s="33">
        <v>2.1410365335599018</v>
      </c>
      <c r="M123" s="33">
        <v>-0.39926800865080303</v>
      </c>
      <c r="N123" s="33">
        <v>2.2715884416235022</v>
      </c>
      <c r="O123" s="33">
        <v>4.8832271762208217</v>
      </c>
      <c r="P123" s="33">
        <v>0.18685767673620862</v>
      </c>
      <c r="Q123" s="33">
        <v>-0.20205160087036905</v>
      </c>
      <c r="R123" s="33">
        <v>-10.200903286092508</v>
      </c>
      <c r="S123" s="33">
        <v>-4.942767950052029</v>
      </c>
      <c r="T123" s="33">
        <v>6.549899653347925</v>
      </c>
      <c r="U123" s="33">
        <v>1.6267123287671232</v>
      </c>
      <c r="V123" s="33">
        <v>1.2468407750631807</v>
      </c>
      <c r="W123" s="33">
        <v>0.76551838908304592</v>
      </c>
      <c r="X123" s="33">
        <v>2.8736581337737368</v>
      </c>
      <c r="Y123" s="33">
        <v>0.28897094236636189</v>
      </c>
      <c r="Z123" s="33">
        <v>2.6892908596126066</v>
      </c>
      <c r="AA123" s="33">
        <v>0.91348402182385247</v>
      </c>
      <c r="AB123" s="33">
        <v>1.2790410281759721</v>
      </c>
      <c r="AC123" s="33">
        <v>-2.7103288389970079</v>
      </c>
      <c r="AD123" s="33">
        <v>0.13795914528038558</v>
      </c>
      <c r="AE123" s="33">
        <v>4.5917808219178147</v>
      </c>
      <c r="AF123" s="33">
        <v>3.2091965034127559</v>
      </c>
      <c r="AG123" s="33">
        <v>-1.177630815639866</v>
      </c>
      <c r="AH123" s="33">
        <v>-0.18931611388317635</v>
      </c>
      <c r="AI123" s="33">
        <v>0.58887532899089789</v>
      </c>
    </row>
    <row r="124" spans="1:35" ht="14.5" x14ac:dyDescent="0.35">
      <c r="A124" s="8" t="str">
        <f t="shared" si="1"/>
        <v>BeschäftigungsentwicklungEU27</v>
      </c>
      <c r="B124" s="8">
        <v>124</v>
      </c>
      <c r="C124" s="32" t="s">
        <v>224</v>
      </c>
      <c r="D124" s="32" t="s">
        <v>367</v>
      </c>
      <c r="E124" s="32" t="s">
        <v>150</v>
      </c>
      <c r="F124" s="32" t="s">
        <v>343</v>
      </c>
      <c r="G124" s="32" t="s">
        <v>32</v>
      </c>
      <c r="H124" s="32" t="s">
        <v>376</v>
      </c>
      <c r="I124" s="33">
        <v>1.5542311896523484</v>
      </c>
      <c r="J124" s="33">
        <v>0.70933644325621137</v>
      </c>
      <c r="K124" s="33">
        <v>-0.16700983574771247</v>
      </c>
      <c r="L124" s="33">
        <v>0.32592848730560714</v>
      </c>
      <c r="M124" s="33">
        <v>0.47425530518244563</v>
      </c>
      <c r="N124" s="33">
        <v>1.0184421878728649</v>
      </c>
      <c r="O124" s="33">
        <v>1.8962252631687651</v>
      </c>
      <c r="P124" s="33">
        <v>2.0602380239644122</v>
      </c>
      <c r="Q124" s="33">
        <v>0.975523856481323</v>
      </c>
      <c r="R124" s="33">
        <v>-1.8077811323582595</v>
      </c>
      <c r="S124" s="33">
        <v>-0.92898234370007515</v>
      </c>
      <c r="T124" s="33">
        <v>3.3333632625206978E-2</v>
      </c>
      <c r="U124" s="33">
        <v>-0.2620566189172886</v>
      </c>
      <c r="V124" s="33">
        <v>-0.36685636371232955</v>
      </c>
      <c r="W124" s="33">
        <v>0.90212446588381945</v>
      </c>
      <c r="X124" s="33">
        <v>0.94469215413574692</v>
      </c>
      <c r="Y124" s="33">
        <v>1.3079324245830988</v>
      </c>
      <c r="Z124" s="33">
        <v>1.615063836127987</v>
      </c>
      <c r="AA124" s="33">
        <v>1.4580009961305993</v>
      </c>
      <c r="AB124" s="33">
        <v>1.2590850637280422</v>
      </c>
      <c r="AC124" s="33">
        <v>-1.3329245024853762</v>
      </c>
      <c r="AD124" s="33">
        <v>1.5917745863430466</v>
      </c>
      <c r="AE124" s="33">
        <v>2.2123531029146406</v>
      </c>
      <c r="AF124" s="33">
        <v>1.1279875788701379</v>
      </c>
      <c r="AG124" s="33">
        <v>0.79797802699455567</v>
      </c>
      <c r="AH124" s="33">
        <v>0.56782888903743911</v>
      </c>
      <c r="AI124" s="33">
        <v>0.52087722143426718</v>
      </c>
    </row>
    <row r="125" spans="1:35" ht="14.5" x14ac:dyDescent="0.35">
      <c r="A125" s="8" t="str">
        <f t="shared" si="1"/>
        <v>BeschäftigungsentwicklungFinnland</v>
      </c>
      <c r="B125" s="8">
        <v>125</v>
      </c>
      <c r="C125" s="32" t="s">
        <v>224</v>
      </c>
      <c r="D125" s="32" t="s">
        <v>14</v>
      </c>
      <c r="E125" s="32" t="s">
        <v>150</v>
      </c>
      <c r="F125" s="32" t="s">
        <v>343</v>
      </c>
      <c r="G125" s="32" t="s">
        <v>32</v>
      </c>
      <c r="H125" s="32" t="s">
        <v>376</v>
      </c>
      <c r="I125" s="33">
        <v>2.0636399946744772</v>
      </c>
      <c r="J125" s="33">
        <v>1.5523088964257681</v>
      </c>
      <c r="K125" s="33">
        <v>1.2374223934917616</v>
      </c>
      <c r="L125" s="33">
        <v>0.23684655726611017</v>
      </c>
      <c r="M125" s="33">
        <v>0.52742616033755274</v>
      </c>
      <c r="N125" s="33">
        <v>1.5278069254984299</v>
      </c>
      <c r="O125" s="33">
        <v>1.8810202984827813</v>
      </c>
      <c r="P125" s="33">
        <v>2.2114916409673753</v>
      </c>
      <c r="Q125" s="33">
        <v>2.2311326372622897</v>
      </c>
      <c r="R125" s="33">
        <v>-2.5358238515009019</v>
      </c>
      <c r="S125" s="33">
        <v>-0.74906367041199218</v>
      </c>
      <c r="T125" s="33">
        <v>1.5134484142914419</v>
      </c>
      <c r="U125" s="33">
        <v>0.61296318266302852</v>
      </c>
      <c r="V125" s="33">
        <v>-0.80182375599401134</v>
      </c>
      <c r="W125" s="33">
        <v>-0.54679451620572872</v>
      </c>
      <c r="X125" s="33">
        <v>0.31872509960159362</v>
      </c>
      <c r="Y125" s="33">
        <v>0.55599682287529784</v>
      </c>
      <c r="Z125" s="33">
        <v>0.60426540284360908</v>
      </c>
      <c r="AA125" s="33">
        <v>2.602755859144966</v>
      </c>
      <c r="AB125" s="33">
        <v>1.4730639730639732</v>
      </c>
      <c r="AC125" s="33">
        <v>-2.3415406658874067</v>
      </c>
      <c r="AD125" s="33">
        <v>2.305019305019298</v>
      </c>
      <c r="AE125" s="33">
        <v>3.5136053138091246</v>
      </c>
      <c r="AF125" s="33">
        <v>0.76928686014291625</v>
      </c>
      <c r="AG125" s="33">
        <v>-0.59998552769637403</v>
      </c>
      <c r="AH125" s="33">
        <v>0.63698510219242988</v>
      </c>
      <c r="AI125" s="33">
        <v>0.76616282379629441</v>
      </c>
    </row>
    <row r="126" spans="1:35" ht="14.5" x14ac:dyDescent="0.35">
      <c r="A126" s="8" t="str">
        <f t="shared" si="1"/>
        <v>BeschäftigungsentwicklungFrankreich</v>
      </c>
      <c r="B126" s="8">
        <v>126</v>
      </c>
      <c r="C126" s="32" t="s">
        <v>224</v>
      </c>
      <c r="D126" s="32" t="s">
        <v>0</v>
      </c>
      <c r="E126" s="32" t="s">
        <v>150</v>
      </c>
      <c r="F126" s="32" t="s">
        <v>343</v>
      </c>
      <c r="G126" s="32" t="s">
        <v>32</v>
      </c>
      <c r="H126" s="32" t="s">
        <v>376</v>
      </c>
      <c r="I126" s="33">
        <v>2.5221989424324054</v>
      </c>
      <c r="J126" s="33">
        <v>1.4379415714591621</v>
      </c>
      <c r="K126" s="33">
        <v>0.49656739156295088</v>
      </c>
      <c r="L126" s="33">
        <v>3.3984641996622364E-2</v>
      </c>
      <c r="M126" s="33">
        <v>0.13436550471042985</v>
      </c>
      <c r="N126" s="33">
        <v>0.6899864289962031</v>
      </c>
      <c r="O126" s="33">
        <v>1.0937630142276185</v>
      </c>
      <c r="P126" s="33">
        <v>1.4496878546042933</v>
      </c>
      <c r="Q126" s="33">
        <v>0.50979349856400857</v>
      </c>
      <c r="R126" s="33">
        <v>-1.1209255348452878</v>
      </c>
      <c r="S126" s="33">
        <v>9.6574215427359472E-2</v>
      </c>
      <c r="T126" s="33">
        <v>0.76925075051116132</v>
      </c>
      <c r="U126" s="33">
        <v>0.35941021373124582</v>
      </c>
      <c r="V126" s="33">
        <v>0.19043635242833068</v>
      </c>
      <c r="W126" s="33">
        <v>0.53799473358457384</v>
      </c>
      <c r="X126" s="33">
        <v>0.25207635144980595</v>
      </c>
      <c r="Y126" s="33">
        <v>0.72126215426652907</v>
      </c>
      <c r="Z126" s="33">
        <v>1.1800272008715771</v>
      </c>
      <c r="AA126" s="33">
        <v>1.0018968295848367</v>
      </c>
      <c r="AB126" s="33">
        <v>1.179759811916212</v>
      </c>
      <c r="AC126" s="33">
        <v>-5.8265299002165684E-2</v>
      </c>
      <c r="AD126" s="33">
        <v>2.6178814674658724</v>
      </c>
      <c r="AE126" s="33">
        <v>2.4075359242325303</v>
      </c>
      <c r="AF126" s="33">
        <v>1.0653458636875419</v>
      </c>
      <c r="AG126" s="33">
        <v>0.48931421659501839</v>
      </c>
      <c r="AH126" s="33">
        <v>0.14000178657482787</v>
      </c>
      <c r="AI126" s="33">
        <v>0.38904443400448308</v>
      </c>
    </row>
    <row r="127" spans="1:35" ht="14.5" x14ac:dyDescent="0.35">
      <c r="A127" s="8" t="str">
        <f t="shared" si="1"/>
        <v>BeschäftigungsentwicklungGriechenland</v>
      </c>
      <c r="B127" s="8">
        <v>127</v>
      </c>
      <c r="C127" s="32" t="s">
        <v>224</v>
      </c>
      <c r="D127" s="32" t="s">
        <v>6</v>
      </c>
      <c r="E127" s="32" t="s">
        <v>150</v>
      </c>
      <c r="F127" s="32" t="s">
        <v>343</v>
      </c>
      <c r="G127" s="32" t="s">
        <v>32</v>
      </c>
      <c r="H127" s="32" t="s">
        <v>376</v>
      </c>
      <c r="I127" s="33">
        <v>0.37766506888266216</v>
      </c>
      <c r="J127" s="33">
        <v>0.23425648425648679</v>
      </c>
      <c r="K127" s="33">
        <v>2.4552134642226831</v>
      </c>
      <c r="L127" s="33">
        <v>1.1315350370535504</v>
      </c>
      <c r="M127" s="33">
        <v>2.5764174637952233</v>
      </c>
      <c r="N127" s="33">
        <v>0.98245431240137404</v>
      </c>
      <c r="O127" s="33">
        <v>1.9531006493855378</v>
      </c>
      <c r="P127" s="33">
        <v>1.3447327085463634</v>
      </c>
      <c r="Q127" s="33">
        <v>1.2565715153545249</v>
      </c>
      <c r="R127" s="33">
        <v>-0.63959664114170178</v>
      </c>
      <c r="S127" s="33">
        <v>-2.6790736145574936</v>
      </c>
      <c r="T127" s="33">
        <v>-4.2771181614978477</v>
      </c>
      <c r="U127" s="33">
        <v>-3.980120484602041</v>
      </c>
      <c r="V127" s="33">
        <v>-0.58162248632054092</v>
      </c>
      <c r="W127" s="33">
        <v>3.5589803449229884</v>
      </c>
      <c r="X127" s="33">
        <v>-2.9449472689184093</v>
      </c>
      <c r="Y127" s="33">
        <v>3.3993665805296507</v>
      </c>
      <c r="Z127" s="33">
        <v>-0.51191293900226442</v>
      </c>
      <c r="AA127" s="33">
        <v>4.5812221839910228</v>
      </c>
      <c r="AB127" s="33">
        <v>2.1852165648103123</v>
      </c>
      <c r="AC127" s="33">
        <v>-2.57093914931944</v>
      </c>
      <c r="AD127" s="33">
        <v>5.0924555973381178</v>
      </c>
      <c r="AE127" s="33">
        <v>2.4268532296385188</v>
      </c>
      <c r="AF127" s="33">
        <v>1.2119655512837932</v>
      </c>
      <c r="AG127" s="33">
        <v>1.1243170157254947</v>
      </c>
      <c r="AH127" s="33">
        <v>0.88822214611141737</v>
      </c>
      <c r="AI127" s="33">
        <v>0.82352371922813739</v>
      </c>
    </row>
    <row r="128" spans="1:35" ht="14.5" x14ac:dyDescent="0.35">
      <c r="A128" s="8" t="str">
        <f t="shared" si="1"/>
        <v>BeschäftigungsentwicklungIrland</v>
      </c>
      <c r="B128" s="8">
        <v>128</v>
      </c>
      <c r="C128" s="32" t="s">
        <v>224</v>
      </c>
      <c r="D128" s="32" t="s">
        <v>4</v>
      </c>
      <c r="E128" s="32" t="s">
        <v>150</v>
      </c>
      <c r="F128" s="32" t="s">
        <v>343</v>
      </c>
      <c r="G128" s="32" t="s">
        <v>32</v>
      </c>
      <c r="H128" s="32" t="s">
        <v>376</v>
      </c>
      <c r="I128" s="33">
        <v>4.3751767034209763</v>
      </c>
      <c r="J128" s="33">
        <v>2.8159635222681256</v>
      </c>
      <c r="K128" s="33">
        <v>1.4995005323995267</v>
      </c>
      <c r="L128" s="33">
        <v>1.9186052799498188</v>
      </c>
      <c r="M128" s="33">
        <v>3.2577437736770105</v>
      </c>
      <c r="N128" s="33">
        <v>4.6692427060745825</v>
      </c>
      <c r="O128" s="33">
        <v>4.479113995513031</v>
      </c>
      <c r="P128" s="33">
        <v>4.2452719370374679</v>
      </c>
      <c r="Q128" s="33">
        <v>-0.988461191742533</v>
      </c>
      <c r="R128" s="33">
        <v>-8.3417172356339364</v>
      </c>
      <c r="S128" s="33">
        <v>-4.4908439826564654</v>
      </c>
      <c r="T128" s="33">
        <v>-1.9292671384964148</v>
      </c>
      <c r="U128" s="33">
        <v>-0.42207740560260226</v>
      </c>
      <c r="V128" s="33">
        <v>2.9436353470539669</v>
      </c>
      <c r="W128" s="33">
        <v>2.6266921163027663</v>
      </c>
      <c r="X128" s="33">
        <v>3.5050226561358153</v>
      </c>
      <c r="Y128" s="33">
        <v>3.790022156752936</v>
      </c>
      <c r="Z128" s="33">
        <v>3.1242669068866036</v>
      </c>
      <c r="AA128" s="33">
        <v>3.0105051479319589</v>
      </c>
      <c r="AB128" s="33">
        <v>3.1433568595581578</v>
      </c>
      <c r="AC128" s="33">
        <v>-2.4913180691214372</v>
      </c>
      <c r="AD128" s="33">
        <v>6.5608902434204497</v>
      </c>
      <c r="AE128" s="33">
        <v>6.9234668435997078</v>
      </c>
      <c r="AF128" s="33">
        <v>3.4565027191822733</v>
      </c>
      <c r="AG128" s="33">
        <v>2.311257315932798</v>
      </c>
      <c r="AH128" s="33">
        <v>1.8838787014578917</v>
      </c>
      <c r="AI128" s="33">
        <v>1.6267778419112262</v>
      </c>
    </row>
    <row r="129" spans="1:35" ht="14.5" x14ac:dyDescent="0.35">
      <c r="A129" s="8" t="str">
        <f t="shared" si="1"/>
        <v>BeschäftigungsentwicklungItalien</v>
      </c>
      <c r="B129" s="8">
        <v>129</v>
      </c>
      <c r="C129" s="32" t="s">
        <v>224</v>
      </c>
      <c r="D129" s="32" t="s">
        <v>3</v>
      </c>
      <c r="E129" s="32" t="s">
        <v>150</v>
      </c>
      <c r="F129" s="32" t="s">
        <v>343</v>
      </c>
      <c r="G129" s="32" t="s">
        <v>32</v>
      </c>
      <c r="H129" s="32" t="s">
        <v>376</v>
      </c>
      <c r="I129" s="33">
        <v>1.9935515895197811</v>
      </c>
      <c r="J129" s="33">
        <v>1.9072338970269072</v>
      </c>
      <c r="K129" s="33">
        <v>1.8100151013857868</v>
      </c>
      <c r="L129" s="33">
        <v>1.6282391521154977</v>
      </c>
      <c r="M129" s="33">
        <v>0.55802968119122742</v>
      </c>
      <c r="N129" s="33">
        <v>0.51027370353677348</v>
      </c>
      <c r="O129" s="33">
        <v>1.9838314854051415</v>
      </c>
      <c r="P129" s="33">
        <v>1.2646891527187791</v>
      </c>
      <c r="Q129" s="33">
        <v>0.22348638764729203</v>
      </c>
      <c r="R129" s="33">
        <v>-1.6765838709292731</v>
      </c>
      <c r="S129" s="33">
        <v>-0.5748590140076435</v>
      </c>
      <c r="T129" s="33">
        <v>0.24395896610190168</v>
      </c>
      <c r="U129" s="33">
        <v>-0.25026060362695646</v>
      </c>
      <c r="V129" s="33">
        <v>-1.8241259565885615</v>
      </c>
      <c r="W129" s="33">
        <v>5.7985420808542706E-3</v>
      </c>
      <c r="X129" s="33">
        <v>0.65354063299841492</v>
      </c>
      <c r="Y129" s="33">
        <v>1.4306757957799825</v>
      </c>
      <c r="Z129" s="33">
        <v>1.1760219708002457</v>
      </c>
      <c r="AA129" s="33">
        <v>1.0152040030792948</v>
      </c>
      <c r="AB129" s="33">
        <v>0.61522584742398989</v>
      </c>
      <c r="AC129" s="33">
        <v>-2.047023551224906</v>
      </c>
      <c r="AD129" s="33">
        <v>0.96374964257092366</v>
      </c>
      <c r="AE129" s="33">
        <v>1.9342305759212337</v>
      </c>
      <c r="AF129" s="33">
        <v>1.861526240202239</v>
      </c>
      <c r="AG129" s="33">
        <v>1.5921436803688103</v>
      </c>
      <c r="AH129" s="33">
        <v>0.80723600258427652</v>
      </c>
      <c r="AI129" s="33">
        <v>0.24567197781191577</v>
      </c>
    </row>
    <row r="130" spans="1:35" ht="14.5" x14ac:dyDescent="0.35">
      <c r="A130" s="8" t="str">
        <f t="shared" si="1"/>
        <v>BeschäftigungsentwicklungKroatien</v>
      </c>
      <c r="B130" s="8">
        <v>130</v>
      </c>
      <c r="C130" s="32" t="s">
        <v>224</v>
      </c>
      <c r="D130" s="32" t="s">
        <v>27</v>
      </c>
      <c r="E130" s="32" t="s">
        <v>150</v>
      </c>
      <c r="F130" s="32" t="s">
        <v>343</v>
      </c>
      <c r="G130" s="32" t="s">
        <v>32</v>
      </c>
      <c r="H130" s="32" t="s">
        <v>376</v>
      </c>
      <c r="I130" s="33">
        <v>-0.18812493557365687</v>
      </c>
      <c r="J130" s="33">
        <v>-0.75004518344479343</v>
      </c>
      <c r="K130" s="33">
        <v>0.72449629947581984</v>
      </c>
      <c r="L130" s="33">
        <v>2.376740101758823</v>
      </c>
      <c r="M130" s="33">
        <v>0.75682562107002527</v>
      </c>
      <c r="N130" s="33">
        <v>0.92077342463867229</v>
      </c>
      <c r="O130" s="33">
        <v>3.0763887166001029</v>
      </c>
      <c r="P130" s="33">
        <v>3.0688136327532671</v>
      </c>
      <c r="Q130" s="33">
        <v>2.0450936434542974</v>
      </c>
      <c r="R130" s="33">
        <v>-0.64362581597450663</v>
      </c>
      <c r="S130" s="33">
        <v>-3.8205520942498898</v>
      </c>
      <c r="T130" s="33">
        <v>-3.9531583957468959</v>
      </c>
      <c r="U130" s="33">
        <v>-3.6090956690851885</v>
      </c>
      <c r="V130" s="33">
        <v>-2.8304815116595021</v>
      </c>
      <c r="W130" s="33">
        <v>2.6434004831593048</v>
      </c>
      <c r="X130" s="33">
        <v>1.2584855381144167</v>
      </c>
      <c r="Y130" s="33">
        <v>0.24203772715048424</v>
      </c>
      <c r="Z130" s="33">
        <v>2.4496652869334095</v>
      </c>
      <c r="AA130" s="33">
        <v>2.5862445210646761</v>
      </c>
      <c r="AB130" s="33">
        <v>-1.1018932142097355</v>
      </c>
      <c r="AC130" s="33">
        <v>-0.99494843967011559</v>
      </c>
      <c r="AD130" s="33">
        <v>1.2122679279715445</v>
      </c>
      <c r="AE130" s="33">
        <v>2.1649004023157663</v>
      </c>
      <c r="AF130" s="33">
        <v>2.2318802300313392</v>
      </c>
      <c r="AG130" s="33">
        <v>3.1124929537767794</v>
      </c>
      <c r="AH130" s="33">
        <v>1.96264678564981</v>
      </c>
      <c r="AI130" s="33">
        <v>1.1258232282162939</v>
      </c>
    </row>
    <row r="131" spans="1:35" ht="14.5" x14ac:dyDescent="0.35">
      <c r="A131" s="8" t="str">
        <f t="shared" si="1"/>
        <v>BeschäftigungsentwicklungLettland</v>
      </c>
      <c r="B131" s="8">
        <v>131</v>
      </c>
      <c r="C131" s="32" t="s">
        <v>224</v>
      </c>
      <c r="D131" s="32" t="s">
        <v>19</v>
      </c>
      <c r="E131" s="32" t="s">
        <v>150</v>
      </c>
      <c r="F131" s="32" t="s">
        <v>343</v>
      </c>
      <c r="G131" s="32" t="s">
        <v>32</v>
      </c>
      <c r="H131" s="32" t="s">
        <v>376</v>
      </c>
      <c r="I131" s="33">
        <v>-3.371621056155317</v>
      </c>
      <c r="J131" s="33">
        <v>1.6250040598036126</v>
      </c>
      <c r="K131" s="33">
        <v>1.4509427932246728</v>
      </c>
      <c r="L131" s="33">
        <v>0.62584005376343266</v>
      </c>
      <c r="M131" s="33">
        <v>0.24418750260884417</v>
      </c>
      <c r="N131" s="33">
        <v>0.88796818721242243</v>
      </c>
      <c r="O131" s="33">
        <v>5.7576226590311173</v>
      </c>
      <c r="P131" s="33">
        <v>3.8167715498316883</v>
      </c>
      <c r="Q131" s="33">
        <v>-0.84580901632411409</v>
      </c>
      <c r="R131" s="33">
        <v>-14.345019761721963</v>
      </c>
      <c r="S131" s="33">
        <v>-6.6624618244589069</v>
      </c>
      <c r="T131" s="33">
        <v>1.5067989709665608</v>
      </c>
      <c r="U131" s="33">
        <v>1.4493938473756707</v>
      </c>
      <c r="V131" s="33">
        <v>2.3024763132749273</v>
      </c>
      <c r="W131" s="33">
        <v>-1.3503933020492218</v>
      </c>
      <c r="X131" s="33">
        <v>1.4110856347603897</v>
      </c>
      <c r="Y131" s="33">
        <v>-0.30371203599550567</v>
      </c>
      <c r="Z131" s="33">
        <v>-3.4976870134259895E-2</v>
      </c>
      <c r="AA131" s="33">
        <v>1.4548696937888674</v>
      </c>
      <c r="AB131" s="33">
        <v>2.5932271270914984</v>
      </c>
      <c r="AC131" s="33">
        <v>-0.67881889849164534</v>
      </c>
      <c r="AD131" s="33">
        <v>-1.2686559016518735</v>
      </c>
      <c r="AE131" s="33">
        <v>0.19462352511861028</v>
      </c>
      <c r="AF131" s="33">
        <v>0.14899511075302227</v>
      </c>
      <c r="AG131" s="33">
        <v>-0.34526459632804263</v>
      </c>
      <c r="AH131" s="33">
        <v>-0.43127900766018873</v>
      </c>
      <c r="AI131" s="33">
        <v>-0.43103687636538202</v>
      </c>
    </row>
    <row r="132" spans="1:35" ht="14.5" x14ac:dyDescent="0.35">
      <c r="A132" s="8" t="str">
        <f t="shared" ref="A132:A195" si="2">C132&amp;D132</f>
        <v>BeschäftigungsentwicklungLitauen</v>
      </c>
      <c r="B132" s="8">
        <v>132</v>
      </c>
      <c r="C132" s="32" t="s">
        <v>224</v>
      </c>
      <c r="D132" s="32" t="s">
        <v>20</v>
      </c>
      <c r="E132" s="32" t="s">
        <v>150</v>
      </c>
      <c r="F132" s="32" t="s">
        <v>343</v>
      </c>
      <c r="G132" s="32" t="s">
        <v>32</v>
      </c>
      <c r="H132" s="32" t="s">
        <v>376</v>
      </c>
      <c r="I132" s="33">
        <v>-4.1942635064863945</v>
      </c>
      <c r="J132" s="33">
        <v>-3.706560397651804</v>
      </c>
      <c r="K132" s="33">
        <v>3.5903939717574525</v>
      </c>
      <c r="L132" s="33">
        <v>2.3046687620370476</v>
      </c>
      <c r="M132" s="33">
        <v>-1.0987319094141061</v>
      </c>
      <c r="N132" s="33">
        <v>0.76067420500700522</v>
      </c>
      <c r="O132" s="33">
        <v>-0.2766912224274426</v>
      </c>
      <c r="P132" s="33">
        <v>2.0372809025161485</v>
      </c>
      <c r="Q132" s="33">
        <v>-1.3085247349823346</v>
      </c>
      <c r="R132" s="33">
        <v>-7.6440559440559399</v>
      </c>
      <c r="S132" s="33">
        <v>-5.3131317720282629</v>
      </c>
      <c r="T132" s="33">
        <v>0.5477721267952459</v>
      </c>
      <c r="U132" s="33">
        <v>1.8944304381367589</v>
      </c>
      <c r="V132" s="33">
        <v>1.3698202452407491</v>
      </c>
      <c r="W132" s="33">
        <v>2.0396692178573086</v>
      </c>
      <c r="X132" s="33">
        <v>1.4065482972766896</v>
      </c>
      <c r="Y132" s="33">
        <v>2.2636118076897374</v>
      </c>
      <c r="Z132" s="33">
        <v>-0.71673373159958298</v>
      </c>
      <c r="AA132" s="33">
        <v>1.3734572425317353</v>
      </c>
      <c r="AB132" s="33">
        <v>0.52487745629635985</v>
      </c>
      <c r="AC132" s="33">
        <v>-1.5505883029832244</v>
      </c>
      <c r="AD132" s="33">
        <v>1.295949973701112</v>
      </c>
      <c r="AE132" s="33">
        <v>4.929973604880943</v>
      </c>
      <c r="AF132" s="33">
        <v>1.4309475044330462</v>
      </c>
      <c r="AG132" s="33">
        <v>1.9050684374576508</v>
      </c>
      <c r="AH132" s="33">
        <v>0.1053915946047507</v>
      </c>
      <c r="AI132" s="33">
        <v>-0.26456326801726648</v>
      </c>
    </row>
    <row r="133" spans="1:35" ht="14.5" x14ac:dyDescent="0.35">
      <c r="A133" s="8" t="str">
        <f t="shared" si="2"/>
        <v>BeschäftigungsentwicklungLuxemburg</v>
      </c>
      <c r="B133" s="8">
        <v>133</v>
      </c>
      <c r="C133" s="32" t="s">
        <v>224</v>
      </c>
      <c r="D133" s="32" t="s">
        <v>10</v>
      </c>
      <c r="E133" s="32" t="s">
        <v>150</v>
      </c>
      <c r="F133" s="32" t="s">
        <v>343</v>
      </c>
      <c r="G133" s="32" t="s">
        <v>32</v>
      </c>
      <c r="H133" s="32" t="s">
        <v>376</v>
      </c>
      <c r="I133" s="33">
        <v>5.209661989795916</v>
      </c>
      <c r="J133" s="33">
        <v>5.7359348361432039</v>
      </c>
      <c r="K133" s="33">
        <v>2.766132788706162</v>
      </c>
      <c r="L133" s="33">
        <v>1.9978382901572533</v>
      </c>
      <c r="M133" s="33">
        <v>2.3142134408969648</v>
      </c>
      <c r="N133" s="33">
        <v>2.7429755103404427</v>
      </c>
      <c r="O133" s="33">
        <v>3.8208896982310097</v>
      </c>
      <c r="P133" s="33">
        <v>4.3818711435462179</v>
      </c>
      <c r="Q133" s="33">
        <v>4.7410430294664865</v>
      </c>
      <c r="R133" s="33">
        <v>0.99123359880822193</v>
      </c>
      <c r="S133" s="33">
        <v>1.8438670146374674</v>
      </c>
      <c r="T133" s="33">
        <v>2.9552671160381077</v>
      </c>
      <c r="U133" s="33">
        <v>2.4429835240646134</v>
      </c>
      <c r="V133" s="33">
        <v>1.8169333967147296</v>
      </c>
      <c r="W133" s="33">
        <v>2.4848264771489297</v>
      </c>
      <c r="X133" s="33">
        <v>2.5612472160356359</v>
      </c>
      <c r="Y133" s="33">
        <v>3.0303030303030236</v>
      </c>
      <c r="Z133" s="33">
        <v>3.5136041387238977</v>
      </c>
      <c r="AA133" s="33">
        <v>3.593327008954402</v>
      </c>
      <c r="AB133" s="33">
        <v>3.4865540963101842</v>
      </c>
      <c r="AC133" s="33">
        <v>1.782746638465023</v>
      </c>
      <c r="AD133" s="33">
        <v>2.8711380648444669</v>
      </c>
      <c r="AE133" s="33">
        <v>3.3619854471997201</v>
      </c>
      <c r="AF133" s="33">
        <v>2.2216017868538693</v>
      </c>
      <c r="AG133" s="33">
        <v>0.90268836084122528</v>
      </c>
      <c r="AH133" s="33">
        <v>1.5999396759904598</v>
      </c>
      <c r="AI133" s="33">
        <v>1.7355494574504939</v>
      </c>
    </row>
    <row r="134" spans="1:35" ht="14.5" x14ac:dyDescent="0.35">
      <c r="A134" s="8" t="str">
        <f t="shared" si="2"/>
        <v>BeschäftigungsentwicklungMalta</v>
      </c>
      <c r="B134" s="8">
        <v>134</v>
      </c>
      <c r="C134" s="32" t="s">
        <v>224</v>
      </c>
      <c r="D134" s="32" t="s">
        <v>16</v>
      </c>
      <c r="E134" s="32" t="s">
        <v>150</v>
      </c>
      <c r="F134" s="32" t="s">
        <v>343</v>
      </c>
      <c r="G134" s="32" t="s">
        <v>32</v>
      </c>
      <c r="H134" s="32" t="s">
        <v>376</v>
      </c>
      <c r="I134" s="33">
        <v>1.7635874909853784</v>
      </c>
      <c r="J134" s="33">
        <v>0.95348537559592172</v>
      </c>
      <c r="K134" s="33">
        <v>1.3784301212508137</v>
      </c>
      <c r="L134" s="33">
        <v>1.6681354651894607</v>
      </c>
      <c r="M134" s="33">
        <v>0.11763977462695668</v>
      </c>
      <c r="N134" s="33">
        <v>0.83487940630799184</v>
      </c>
      <c r="O134" s="33">
        <v>1.7663293468261241</v>
      </c>
      <c r="P134" s="33">
        <v>2.109323208581932</v>
      </c>
      <c r="Q134" s="33">
        <v>2.4021719884317965</v>
      </c>
      <c r="R134" s="33">
        <v>0.41498559077809732</v>
      </c>
      <c r="S134" s="33">
        <v>0.19515555045345162</v>
      </c>
      <c r="T134" s="33">
        <v>2.4461503208066051</v>
      </c>
      <c r="U134" s="33">
        <v>2.0857797908628246</v>
      </c>
      <c r="V134" s="33">
        <v>4.4752410166520527</v>
      </c>
      <c r="W134" s="33">
        <v>4.1105227284643231</v>
      </c>
      <c r="X134" s="33">
        <v>4.0842020446190332</v>
      </c>
      <c r="Y134" s="33">
        <v>5.7770466421521176</v>
      </c>
      <c r="Z134" s="33">
        <v>4.7891318269142804</v>
      </c>
      <c r="AA134" s="33">
        <v>6.8706621851674052</v>
      </c>
      <c r="AB134" s="33">
        <v>6.1103622922027565</v>
      </c>
      <c r="AC134" s="33">
        <v>2.9754801955425383</v>
      </c>
      <c r="AD134" s="33">
        <v>2.7773624401913901</v>
      </c>
      <c r="AE134" s="33">
        <v>4.9827241316602979</v>
      </c>
      <c r="AF134" s="33">
        <v>6.1112073445349191</v>
      </c>
      <c r="AG134" s="33">
        <v>4.2903783995559639</v>
      </c>
      <c r="AH134" s="33">
        <v>3.1208617823567515</v>
      </c>
      <c r="AI134" s="33">
        <v>2.7771706132361946</v>
      </c>
    </row>
    <row r="135" spans="1:35" ht="14.5" x14ac:dyDescent="0.35">
      <c r="A135" s="8" t="str">
        <f t="shared" si="2"/>
        <v>BeschäftigungsentwicklungNiederlande</v>
      </c>
      <c r="B135" s="8">
        <v>135</v>
      </c>
      <c r="C135" s="32" t="s">
        <v>224</v>
      </c>
      <c r="D135" s="32" t="s">
        <v>1</v>
      </c>
      <c r="E135" s="32" t="s">
        <v>150</v>
      </c>
      <c r="F135" s="32" t="s">
        <v>343</v>
      </c>
      <c r="G135" s="32" t="s">
        <v>32</v>
      </c>
      <c r="H135" s="32" t="s">
        <v>376</v>
      </c>
      <c r="I135" s="33">
        <v>1.834862385321101</v>
      </c>
      <c r="J135" s="33">
        <v>1.9844168492817142</v>
      </c>
      <c r="K135" s="33">
        <v>0.70430941864629337</v>
      </c>
      <c r="L135" s="33">
        <v>-0.56899004267425324</v>
      </c>
      <c r="M135" s="33">
        <v>-1.1325703385789223</v>
      </c>
      <c r="N135" s="33">
        <v>0.63909321114192696</v>
      </c>
      <c r="O135" s="33">
        <v>2.1687035705727293</v>
      </c>
      <c r="P135" s="33">
        <v>2.931863492435792</v>
      </c>
      <c r="Q135" s="33">
        <v>1.6178648741027686</v>
      </c>
      <c r="R135" s="33">
        <v>-0.88574952348918035</v>
      </c>
      <c r="S135" s="33">
        <v>-0.69004524886877827</v>
      </c>
      <c r="T135" s="33">
        <v>0.8087481489919125</v>
      </c>
      <c r="U135" s="33">
        <v>-0.25988700564971751</v>
      </c>
      <c r="V135" s="33">
        <v>-1.2235187492919453</v>
      </c>
      <c r="W135" s="33">
        <v>-0.14909966739304967</v>
      </c>
      <c r="X135" s="33">
        <v>0.80404318860555934</v>
      </c>
      <c r="Y135" s="33">
        <v>1.5154968094804011</v>
      </c>
      <c r="Z135" s="33">
        <v>2.3234930968683356</v>
      </c>
      <c r="AA135" s="33">
        <v>2.687582272926722</v>
      </c>
      <c r="AB135" s="33">
        <v>2.2647153081935691</v>
      </c>
      <c r="AC135" s="33">
        <v>-0.51185626240467985</v>
      </c>
      <c r="AD135" s="33">
        <v>1.742965140697186</v>
      </c>
      <c r="AE135" s="33">
        <v>3.9112487100103199</v>
      </c>
      <c r="AF135" s="33">
        <v>1.6287615453371735</v>
      </c>
      <c r="AG135" s="33">
        <v>0.87847161145314412</v>
      </c>
      <c r="AH135" s="33">
        <v>0.35289522492432923</v>
      </c>
      <c r="AI135" s="33">
        <v>0.40000683442344737</v>
      </c>
    </row>
    <row r="136" spans="1:35" ht="14.5" x14ac:dyDescent="0.35">
      <c r="A136" s="8" t="str">
        <f t="shared" si="2"/>
        <v>BeschäftigungsentwicklungÖsterreich</v>
      </c>
      <c r="B136" s="8">
        <v>136</v>
      </c>
      <c r="C136" s="32" t="s">
        <v>224</v>
      </c>
      <c r="D136" s="32" t="s">
        <v>56</v>
      </c>
      <c r="E136" s="32" t="s">
        <v>150</v>
      </c>
      <c r="F136" s="32" t="s">
        <v>343</v>
      </c>
      <c r="G136" s="32" t="s">
        <v>32</v>
      </c>
      <c r="H136" s="32" t="s">
        <v>376</v>
      </c>
      <c r="I136" s="33">
        <v>0.95108038215259516</v>
      </c>
      <c r="J136" s="33">
        <v>0.71764091858037093</v>
      </c>
      <c r="K136" s="33">
        <v>-9.174287670761519E-2</v>
      </c>
      <c r="L136" s="33">
        <v>0.65469826719310109</v>
      </c>
      <c r="M136" s="33">
        <v>0.62940703232218209</v>
      </c>
      <c r="N136" s="33">
        <v>1.2033901847671584</v>
      </c>
      <c r="O136" s="33">
        <v>1.7485117126792276</v>
      </c>
      <c r="P136" s="33">
        <v>1.8255351647041282</v>
      </c>
      <c r="Q136" s="33">
        <v>1.8984566163168994</v>
      </c>
      <c r="R136" s="33">
        <v>-0.53699152697795638</v>
      </c>
      <c r="S136" s="33">
        <v>0.75574863121973956</v>
      </c>
      <c r="T136" s="33">
        <v>1.554817567584061</v>
      </c>
      <c r="U136" s="33">
        <v>1.0382152596739518</v>
      </c>
      <c r="V136" s="33">
        <v>0.44944782124819382</v>
      </c>
      <c r="W136" s="33">
        <v>0.99856536128746698</v>
      </c>
      <c r="X136" s="33">
        <v>0.60310718571858302</v>
      </c>
      <c r="Y136" s="33">
        <v>1.309189020426508</v>
      </c>
      <c r="Z136" s="33">
        <v>1.6549528996173102</v>
      </c>
      <c r="AA136" s="33">
        <v>1.7766485977756203</v>
      </c>
      <c r="AB136" s="33">
        <v>1.1385637913596358</v>
      </c>
      <c r="AC136" s="33">
        <v>-1.6393874989834907</v>
      </c>
      <c r="AD136" s="33">
        <v>2.0175273949339476</v>
      </c>
      <c r="AE136" s="33">
        <v>2.5887238614236669</v>
      </c>
      <c r="AF136" s="33">
        <v>0.83736143611114455</v>
      </c>
      <c r="AG136" s="33">
        <v>0.18822861837230578</v>
      </c>
      <c r="AH136" s="33">
        <v>0.54124479328468189</v>
      </c>
      <c r="AI136" s="33">
        <v>0.6298080854132817</v>
      </c>
    </row>
    <row r="137" spans="1:35" ht="14.5" x14ac:dyDescent="0.35">
      <c r="A137" s="8" t="str">
        <f t="shared" si="2"/>
        <v>BeschäftigungsentwicklungPolen</v>
      </c>
      <c r="B137" s="8">
        <v>137</v>
      </c>
      <c r="C137" s="32" t="s">
        <v>224</v>
      </c>
      <c r="D137" s="32" t="s">
        <v>21</v>
      </c>
      <c r="E137" s="32" t="s">
        <v>150</v>
      </c>
      <c r="F137" s="32" t="s">
        <v>343</v>
      </c>
      <c r="G137" s="32" t="s">
        <v>32</v>
      </c>
      <c r="H137" s="32" t="s">
        <v>376</v>
      </c>
      <c r="I137" s="33">
        <v>-1.5792434349268494</v>
      </c>
      <c r="J137" s="33">
        <v>-2.2167725224915</v>
      </c>
      <c r="K137" s="33">
        <v>-3.0187110772959111</v>
      </c>
      <c r="L137" s="33">
        <v>-1.1637113821433422</v>
      </c>
      <c r="M137" s="33">
        <v>1.1333152042098684</v>
      </c>
      <c r="N137" s="33">
        <v>2.1562029897604029</v>
      </c>
      <c r="O137" s="33">
        <v>3.1791989755993431</v>
      </c>
      <c r="P137" s="33">
        <v>4.4953426319817433</v>
      </c>
      <c r="Q137" s="33">
        <v>3.8005001352608554</v>
      </c>
      <c r="R137" s="33">
        <v>0.36549939930968289</v>
      </c>
      <c r="S137" s="33">
        <v>-2.6543123867911409</v>
      </c>
      <c r="T137" s="33">
        <v>0.56602668783302867</v>
      </c>
      <c r="U137" s="33">
        <v>0.11386205870365694</v>
      </c>
      <c r="V137" s="33">
        <v>-7.1729058022994424E-2</v>
      </c>
      <c r="W137" s="33">
        <v>1.7279064654224754</v>
      </c>
      <c r="X137" s="33">
        <v>1.519293115504418</v>
      </c>
      <c r="Y137" s="33">
        <v>0.81214777708203334</v>
      </c>
      <c r="Z137" s="33">
        <v>1.3372919992297947</v>
      </c>
      <c r="AA137" s="33">
        <v>0.54367146797426125</v>
      </c>
      <c r="AB137" s="33">
        <v>2.4092125557039004</v>
      </c>
      <c r="AC137" s="33">
        <v>0.19644143366529951</v>
      </c>
      <c r="AD137" s="33">
        <v>2.8849981285535113</v>
      </c>
      <c r="AE137" s="33">
        <v>1.1231413310235312</v>
      </c>
      <c r="AF137" s="33">
        <v>-0.10878254910917812</v>
      </c>
      <c r="AG137" s="33">
        <v>-0.26360333734447872</v>
      </c>
      <c r="AH137" s="33">
        <v>0.18021030515672179</v>
      </c>
      <c r="AI137" s="33">
        <v>7.035017578104856E-2</v>
      </c>
    </row>
    <row r="138" spans="1:35" ht="14.5" x14ac:dyDescent="0.35">
      <c r="A138" s="8" t="str">
        <f t="shared" si="2"/>
        <v>BeschäftigungsentwicklungPortugal</v>
      </c>
      <c r="B138" s="8">
        <v>138</v>
      </c>
      <c r="C138" s="32" t="s">
        <v>224</v>
      </c>
      <c r="D138" s="32" t="s">
        <v>7</v>
      </c>
      <c r="E138" s="32" t="s">
        <v>150</v>
      </c>
      <c r="F138" s="32" t="s">
        <v>343</v>
      </c>
      <c r="G138" s="32" t="s">
        <v>32</v>
      </c>
      <c r="H138" s="32" t="s">
        <v>376</v>
      </c>
      <c r="I138" s="33">
        <v>2.2017984124023946</v>
      </c>
      <c r="J138" s="33">
        <v>1.749949423427078</v>
      </c>
      <c r="K138" s="33">
        <v>0.38673785450158077</v>
      </c>
      <c r="L138" s="33">
        <v>-0.96583837061864308</v>
      </c>
      <c r="M138" s="33">
        <v>-0.70605212746974744</v>
      </c>
      <c r="N138" s="33">
        <v>-0.45851450777816455</v>
      </c>
      <c r="O138" s="33">
        <v>0.39476607630291921</v>
      </c>
      <c r="P138" s="33">
        <v>1.4226831012915882E-2</v>
      </c>
      <c r="Q138" s="33">
        <v>0.36648635406335933</v>
      </c>
      <c r="R138" s="33">
        <v>-2.7251271128888535</v>
      </c>
      <c r="S138" s="33">
        <v>-1.4238044069943618</v>
      </c>
      <c r="T138" s="33">
        <v>-1.8929122026222827</v>
      </c>
      <c r="U138" s="33">
        <v>-4.0551398583839742</v>
      </c>
      <c r="V138" s="33">
        <v>-2.8955449128959274</v>
      </c>
      <c r="W138" s="33">
        <v>1.5481016496164979</v>
      </c>
      <c r="X138" s="33">
        <v>1.5329051549492734</v>
      </c>
      <c r="Y138" s="33">
        <v>1.7567782451386285</v>
      </c>
      <c r="Z138" s="33">
        <v>3.3126830270751633</v>
      </c>
      <c r="AA138" s="33">
        <v>2.4062459206952092</v>
      </c>
      <c r="AB138" s="33">
        <v>0.82855824794834676</v>
      </c>
      <c r="AC138" s="33">
        <v>-1.9846406074726142</v>
      </c>
      <c r="AD138" s="33">
        <v>1.4036610658078812</v>
      </c>
      <c r="AE138" s="33">
        <v>3.734557120734582</v>
      </c>
      <c r="AF138" s="33">
        <v>1.0486774752330741</v>
      </c>
      <c r="AG138" s="33">
        <v>1.0834819657227466</v>
      </c>
      <c r="AH138" s="33">
        <v>0.92945317406601646</v>
      </c>
      <c r="AI138" s="33">
        <v>0.84379088545746406</v>
      </c>
    </row>
    <row r="139" spans="1:35" ht="14.5" x14ac:dyDescent="0.35">
      <c r="A139" s="8" t="str">
        <f t="shared" si="2"/>
        <v>BeschäftigungsentwicklungRumänien</v>
      </c>
      <c r="B139" s="8">
        <v>139</v>
      </c>
      <c r="C139" s="32" t="s">
        <v>224</v>
      </c>
      <c r="D139" s="32" t="s">
        <v>99</v>
      </c>
      <c r="E139" s="32" t="s">
        <v>150</v>
      </c>
      <c r="F139" s="32" t="s">
        <v>343</v>
      </c>
      <c r="G139" s="32" t="s">
        <v>32</v>
      </c>
      <c r="H139" s="32" t="s">
        <v>376</v>
      </c>
      <c r="I139" s="33">
        <v>-0.77288010685827124</v>
      </c>
      <c r="J139" s="33">
        <v>-1.0611236956441112</v>
      </c>
      <c r="K139" s="33">
        <v>-10.165801844744914</v>
      </c>
      <c r="L139" s="33">
        <v>-4.7002788832137377E-2</v>
      </c>
      <c r="M139" s="33">
        <v>-3.9908458210546081</v>
      </c>
      <c r="N139" s="33">
        <v>-0.30868027210884985</v>
      </c>
      <c r="O139" s="33">
        <v>2.1195221385414027</v>
      </c>
      <c r="P139" s="33">
        <v>1.445056114064919</v>
      </c>
      <c r="Q139" s="33">
        <v>-1.3627122716824711</v>
      </c>
      <c r="R139" s="33">
        <v>-3.6542926532701054</v>
      </c>
      <c r="S139" s="33">
        <v>-3.2390608087726624</v>
      </c>
      <c r="T139" s="33">
        <v>-2.3192990298049727</v>
      </c>
      <c r="U139" s="33">
        <v>1.4386302916097939</v>
      </c>
      <c r="V139" s="33">
        <v>-0.8779336749447636</v>
      </c>
      <c r="W139" s="33">
        <v>0.76084673372699052</v>
      </c>
      <c r="X139" s="33">
        <v>-1.261204919741501</v>
      </c>
      <c r="Y139" s="33">
        <v>-1.1271801728890338</v>
      </c>
      <c r="Z139" s="33">
        <v>2.3891999620385267</v>
      </c>
      <c r="AA139" s="33">
        <v>9.0371915189425014E-2</v>
      </c>
      <c r="AB139" s="33">
        <v>0.12385979534195407</v>
      </c>
      <c r="AC139" s="33">
        <v>-2.050985606104395</v>
      </c>
      <c r="AD139" s="33">
        <v>0.75187969924810738</v>
      </c>
      <c r="AE139" s="33">
        <v>0.7462686567164265</v>
      </c>
      <c r="AF139" s="33">
        <v>-1.4931100645386317</v>
      </c>
      <c r="AG139" s="33">
        <v>1.4612978243675609</v>
      </c>
      <c r="AH139" s="33">
        <v>0.54233400132729326</v>
      </c>
      <c r="AI139" s="33">
        <v>0.7105709991817446</v>
      </c>
    </row>
    <row r="140" spans="1:35" ht="14.5" x14ac:dyDescent="0.35">
      <c r="A140" s="8" t="str">
        <f t="shared" si="2"/>
        <v>BeschäftigungsentwicklungSchweden</v>
      </c>
      <c r="B140" s="8">
        <v>140</v>
      </c>
      <c r="C140" s="32" t="s">
        <v>224</v>
      </c>
      <c r="D140" s="32" t="s">
        <v>13</v>
      </c>
      <c r="E140" s="32" t="s">
        <v>150</v>
      </c>
      <c r="F140" s="32" t="s">
        <v>343</v>
      </c>
      <c r="G140" s="32" t="s">
        <v>32</v>
      </c>
      <c r="H140" s="32" t="s">
        <v>376</v>
      </c>
      <c r="I140" s="33">
        <v>2.4146054181389869</v>
      </c>
      <c r="J140" s="33">
        <v>2.0701552616446235</v>
      </c>
      <c r="K140" s="33">
        <v>0.11492957746479693</v>
      </c>
      <c r="L140" s="33">
        <v>-0.47269616891009764</v>
      </c>
      <c r="M140" s="33">
        <v>-0.42970870273204265</v>
      </c>
      <c r="N140" s="33">
        <v>-4.0884931631312897E-2</v>
      </c>
      <c r="O140" s="33">
        <v>1.9064715506271503</v>
      </c>
      <c r="P140" s="33">
        <v>2.3033870715989964</v>
      </c>
      <c r="Q140" s="33">
        <v>0.50348735832607594</v>
      </c>
      <c r="R140" s="33">
        <v>-2.0320530892845681</v>
      </c>
      <c r="S140" s="33">
        <v>0.66852614335681437</v>
      </c>
      <c r="T140" s="33">
        <v>2.3001143460286624</v>
      </c>
      <c r="U140" s="33">
        <v>0.77382743648166463</v>
      </c>
      <c r="V140" s="33">
        <v>1.0195810758926707</v>
      </c>
      <c r="W140" s="33">
        <v>1.4632601351351391</v>
      </c>
      <c r="X140" s="33">
        <v>1.5066697188520932</v>
      </c>
      <c r="Y140" s="33">
        <v>1.9968427742583708</v>
      </c>
      <c r="Z140" s="33">
        <v>2.5084922916122139</v>
      </c>
      <c r="AA140" s="33">
        <v>1.6902292201808022</v>
      </c>
      <c r="AB140" s="33">
        <v>0.64210100075199605</v>
      </c>
      <c r="AC140" s="33">
        <v>-1.2779246656703802</v>
      </c>
      <c r="AD140" s="33">
        <v>1.2653560269373303</v>
      </c>
      <c r="AE140" s="33">
        <v>3.491826213610854</v>
      </c>
      <c r="AF140" s="33">
        <v>1.1684968796874031</v>
      </c>
      <c r="AG140" s="33">
        <v>-0.44841850929857213</v>
      </c>
      <c r="AH140" s="33">
        <v>0.45683694381489459</v>
      </c>
      <c r="AI140" s="33">
        <v>0.76633352539413213</v>
      </c>
    </row>
    <row r="141" spans="1:35" ht="14.5" x14ac:dyDescent="0.35">
      <c r="A141" s="8" t="str">
        <f t="shared" si="2"/>
        <v>BeschäftigungsentwicklungSlowakei</v>
      </c>
      <c r="B141" s="8">
        <v>141</v>
      </c>
      <c r="C141" s="32" t="s">
        <v>224</v>
      </c>
      <c r="D141" s="32" t="s">
        <v>23</v>
      </c>
      <c r="E141" s="32" t="s">
        <v>150</v>
      </c>
      <c r="F141" s="32" t="s">
        <v>343</v>
      </c>
      <c r="G141" s="32" t="s">
        <v>32</v>
      </c>
      <c r="H141" s="32" t="s">
        <v>376</v>
      </c>
      <c r="I141" s="33">
        <v>-1.9533311704976368</v>
      </c>
      <c r="J141" s="33">
        <v>0.57584512433020141</v>
      </c>
      <c r="K141" s="33">
        <v>9.3296865716352526E-2</v>
      </c>
      <c r="L141" s="33">
        <v>1.0822160409338513</v>
      </c>
      <c r="M141" s="33">
        <v>-0.2300446014744103</v>
      </c>
      <c r="N141" s="33">
        <v>1.6140251881326748</v>
      </c>
      <c r="O141" s="33">
        <v>2.0814683255860724</v>
      </c>
      <c r="P141" s="33">
        <v>2.0906119424683069</v>
      </c>
      <c r="Q141" s="33">
        <v>3.2232874132395062</v>
      </c>
      <c r="R141" s="33">
        <v>-1.957154427405503</v>
      </c>
      <c r="S141" s="33">
        <v>-1.5132809237640341</v>
      </c>
      <c r="T141" s="33">
        <v>1.773879861002285</v>
      </c>
      <c r="U141" s="33">
        <v>5.0717517015269185E-2</v>
      </c>
      <c r="V141" s="33">
        <v>-0.77757611691702555</v>
      </c>
      <c r="W141" s="33">
        <v>1.4095107765993884</v>
      </c>
      <c r="X141" s="33">
        <v>1.9769246339653113</v>
      </c>
      <c r="Y141" s="33">
        <v>2.3796921176833963</v>
      </c>
      <c r="Z141" s="33">
        <v>2.2063290321190854</v>
      </c>
      <c r="AA141" s="33">
        <v>2.0082115788319945</v>
      </c>
      <c r="AB141" s="33">
        <v>1.0450845076242805</v>
      </c>
      <c r="AC141" s="33">
        <v>-1.8861519963683759</v>
      </c>
      <c r="AD141" s="33">
        <v>-0.58147532168716509</v>
      </c>
      <c r="AE141" s="33">
        <v>1.7684644797746147</v>
      </c>
      <c r="AF141" s="33">
        <v>0.27849874345980152</v>
      </c>
      <c r="AG141" s="33">
        <v>0.15710376901144874</v>
      </c>
      <c r="AH141" s="33">
        <v>0.10000475822475974</v>
      </c>
      <c r="AI141" s="33">
        <v>9.1422361475238398E-2</v>
      </c>
    </row>
    <row r="142" spans="1:35" ht="14.5" x14ac:dyDescent="0.35">
      <c r="A142" s="8" t="str">
        <f t="shared" si="2"/>
        <v>BeschäftigungsentwicklungSlowenien</v>
      </c>
      <c r="B142" s="8">
        <v>142</v>
      </c>
      <c r="C142" s="32" t="s">
        <v>224</v>
      </c>
      <c r="D142" s="32" t="s">
        <v>26</v>
      </c>
      <c r="E142" s="32" t="s">
        <v>150</v>
      </c>
      <c r="F142" s="32" t="s">
        <v>343</v>
      </c>
      <c r="G142" s="32" t="s">
        <v>32</v>
      </c>
      <c r="H142" s="32" t="s">
        <v>376</v>
      </c>
      <c r="I142" s="33">
        <v>1.5926254997778801</v>
      </c>
      <c r="J142" s="33">
        <v>0.57174716312832263</v>
      </c>
      <c r="K142" s="33">
        <v>1.3772188223528983</v>
      </c>
      <c r="L142" s="33">
        <v>-0.36348430262480552</v>
      </c>
      <c r="M142" s="33">
        <v>0.5509819747107888</v>
      </c>
      <c r="N142" s="33">
        <v>-0.48481864785898227</v>
      </c>
      <c r="O142" s="33">
        <v>1.5723135163038806</v>
      </c>
      <c r="P142" s="33">
        <v>3.3511212756495752</v>
      </c>
      <c r="Q142" s="33">
        <v>2.5007427441579297</v>
      </c>
      <c r="R142" s="33">
        <v>-1.6391476432255205</v>
      </c>
      <c r="S142" s="33">
        <v>-2.1044181603869485</v>
      </c>
      <c r="T142" s="33">
        <v>-1.6784131366707797</v>
      </c>
      <c r="U142" s="33">
        <v>-0.91423504074996498</v>
      </c>
      <c r="V142" s="33">
        <v>-1.1251038803298663</v>
      </c>
      <c r="W142" s="33">
        <v>0.41701687463632298</v>
      </c>
      <c r="X142" s="33">
        <v>1.3091673910010888</v>
      </c>
      <c r="Y142" s="33">
        <v>1.8536368354711945</v>
      </c>
      <c r="Z142" s="33">
        <v>2.9056042596116787</v>
      </c>
      <c r="AA142" s="33">
        <v>3.168170747728722</v>
      </c>
      <c r="AB142" s="33">
        <v>2.4322153436251117</v>
      </c>
      <c r="AC142" s="33">
        <v>-0.69522142850312052</v>
      </c>
      <c r="AD142" s="33">
        <v>1.2981009976503233</v>
      </c>
      <c r="AE142" s="33">
        <v>2.9013613202524886</v>
      </c>
      <c r="AF142" s="33">
        <v>1.6398137541110822</v>
      </c>
      <c r="AG142" s="33">
        <v>0.29840300311763435</v>
      </c>
      <c r="AH142" s="33">
        <v>0.71764329530492332</v>
      </c>
      <c r="AI142" s="33">
        <v>0.69624398951945454</v>
      </c>
    </row>
    <row r="143" spans="1:35" ht="14.5" x14ac:dyDescent="0.35">
      <c r="A143" s="8" t="str">
        <f t="shared" si="2"/>
        <v>BeschäftigungsentwicklungSpanien</v>
      </c>
      <c r="B143" s="8">
        <v>143</v>
      </c>
      <c r="C143" s="32" t="s">
        <v>224</v>
      </c>
      <c r="D143" s="32" t="s">
        <v>8</v>
      </c>
      <c r="E143" s="32" t="s">
        <v>150</v>
      </c>
      <c r="F143" s="32" t="s">
        <v>343</v>
      </c>
      <c r="G143" s="32" t="s">
        <v>32</v>
      </c>
      <c r="H143" s="32" t="s">
        <v>376</v>
      </c>
      <c r="I143" s="33">
        <v>5.1063107894141524</v>
      </c>
      <c r="J143" s="33">
        <v>3.3338713437707401</v>
      </c>
      <c r="K143" s="33">
        <v>2.5818581511049361</v>
      </c>
      <c r="L143" s="33">
        <v>3.2804543121873686</v>
      </c>
      <c r="M143" s="33">
        <v>3.7430381129190784</v>
      </c>
      <c r="N143" s="33">
        <v>4.2569541303718479</v>
      </c>
      <c r="O143" s="33">
        <v>4.1336207549360591</v>
      </c>
      <c r="P143" s="33">
        <v>3.2462149308434158</v>
      </c>
      <c r="Q143" s="33">
        <v>7.2781229016702115E-2</v>
      </c>
      <c r="R143" s="33">
        <v>-6.3081239853229674</v>
      </c>
      <c r="S143" s="33">
        <v>-1.8129187992668196</v>
      </c>
      <c r="T143" s="33">
        <v>-2.4258127696905945</v>
      </c>
      <c r="U143" s="33">
        <v>-4.2900753781978267</v>
      </c>
      <c r="V143" s="33">
        <v>-2.1988585160708842</v>
      </c>
      <c r="W143" s="33">
        <v>1.0370304184420367</v>
      </c>
      <c r="X143" s="33">
        <v>2.8862628920111026</v>
      </c>
      <c r="Y143" s="33">
        <v>2.1375464684014949</v>
      </c>
      <c r="Z143" s="33">
        <v>2.6277172626717853</v>
      </c>
      <c r="AA143" s="33">
        <v>2.1837507623396637</v>
      </c>
      <c r="AB143" s="33">
        <v>2.6516671347750926</v>
      </c>
      <c r="AC143" s="33">
        <v>-4.3977896233467302</v>
      </c>
      <c r="AD143" s="33">
        <v>2.583431287371595</v>
      </c>
      <c r="AE143" s="33">
        <v>3.4928384605803888</v>
      </c>
      <c r="AF143" s="33">
        <v>3.0115146147032879</v>
      </c>
      <c r="AG143" s="33">
        <v>2.3476905678716906</v>
      </c>
      <c r="AH143" s="33">
        <v>2.11092922170435</v>
      </c>
      <c r="AI143" s="33">
        <v>1.9622683220835142</v>
      </c>
    </row>
    <row r="144" spans="1:35" ht="14.5" x14ac:dyDescent="0.35">
      <c r="A144" s="8" t="str">
        <f t="shared" si="2"/>
        <v>BeschäftigungsentwicklungTschechische Republik</v>
      </c>
      <c r="B144" s="8">
        <v>144</v>
      </c>
      <c r="C144" s="32" t="s">
        <v>224</v>
      </c>
      <c r="D144" s="32" t="s">
        <v>22</v>
      </c>
      <c r="E144" s="32" t="s">
        <v>150</v>
      </c>
      <c r="F144" s="32" t="s">
        <v>343</v>
      </c>
      <c r="G144" s="32" t="s">
        <v>32</v>
      </c>
      <c r="H144" s="32" t="s">
        <v>376</v>
      </c>
      <c r="I144" s="33">
        <v>-0.82372390146334828</v>
      </c>
      <c r="J144" s="33">
        <v>-0.26649709631348739</v>
      </c>
      <c r="K144" s="33">
        <v>0.62685834198238499</v>
      </c>
      <c r="L144" s="33">
        <v>-0.79376308499273152</v>
      </c>
      <c r="M144" s="33">
        <v>-0.18953878207380792</v>
      </c>
      <c r="N144" s="33">
        <v>1.9414399582512749</v>
      </c>
      <c r="O144" s="33">
        <v>1.3476508540132781</v>
      </c>
      <c r="P144" s="33">
        <v>2.0878015145380573</v>
      </c>
      <c r="Q144" s="33">
        <v>2.1782240425356378</v>
      </c>
      <c r="R144" s="33">
        <v>-1.8058907626323877</v>
      </c>
      <c r="S144" s="33">
        <v>-1.0344220269662154</v>
      </c>
      <c r="T144" s="33">
        <v>-0.50106382137292571</v>
      </c>
      <c r="U144" s="33">
        <v>0.52385778731692967</v>
      </c>
      <c r="V144" s="33">
        <v>0.36890155903413135</v>
      </c>
      <c r="W144" s="33">
        <v>0.53280335321415706</v>
      </c>
      <c r="X144" s="33">
        <v>1.393425118094344</v>
      </c>
      <c r="Y144" s="33">
        <v>1.0326390458909815</v>
      </c>
      <c r="Z144" s="33">
        <v>1.3309668300650499</v>
      </c>
      <c r="AA144" s="33">
        <v>1.1515405464579931</v>
      </c>
      <c r="AB144" s="33">
        <v>-0.14479962232676233</v>
      </c>
      <c r="AC144" s="33">
        <v>-2.3197797947067822</v>
      </c>
      <c r="AD144" s="33">
        <v>0.99498204594020589</v>
      </c>
      <c r="AE144" s="33">
        <v>1.0198437653904757</v>
      </c>
      <c r="AF144" s="33">
        <v>1.028298844195102</v>
      </c>
      <c r="AG144" s="33">
        <v>0.48799907942210846</v>
      </c>
      <c r="AH144" s="33">
        <v>0.41778925210367401</v>
      </c>
      <c r="AI144" s="33">
        <v>0.21446308908147013</v>
      </c>
    </row>
    <row r="145" spans="1:35" ht="14.5" x14ac:dyDescent="0.35">
      <c r="A145" s="8" t="str">
        <f t="shared" si="2"/>
        <v>BeschäftigungsentwicklungUngarn</v>
      </c>
      <c r="B145" s="8">
        <v>145</v>
      </c>
      <c r="C145" s="32" t="s">
        <v>224</v>
      </c>
      <c r="D145" s="32" t="s">
        <v>24</v>
      </c>
      <c r="E145" s="32" t="s">
        <v>150</v>
      </c>
      <c r="F145" s="32" t="s">
        <v>343</v>
      </c>
      <c r="G145" s="32" t="s">
        <v>32</v>
      </c>
      <c r="H145" s="32" t="s">
        <v>376</v>
      </c>
      <c r="I145" s="33">
        <v>0.65853658536585413</v>
      </c>
      <c r="J145" s="33">
        <v>0.22395018760417579</v>
      </c>
      <c r="K145" s="33">
        <v>-0.12185949283007649</v>
      </c>
      <c r="L145" s="33">
        <v>1.9565318382645984</v>
      </c>
      <c r="M145" s="33">
        <v>-0.92951646438412872</v>
      </c>
      <c r="N145" s="33">
        <v>-0.70803529283613531</v>
      </c>
      <c r="O145" s="33">
        <v>0.89348838343208148</v>
      </c>
      <c r="P145" s="33">
        <v>-0.59513597757669012</v>
      </c>
      <c r="Q145" s="33">
        <v>-1.9856973397635358</v>
      </c>
      <c r="R145" s="33">
        <v>-1.8533168990856181</v>
      </c>
      <c r="S145" s="33">
        <v>-0.80606443461781663</v>
      </c>
      <c r="T145" s="33">
        <v>-9.2979417159162706E-2</v>
      </c>
      <c r="U145" s="33">
        <v>0.93779879906679586</v>
      </c>
      <c r="V145" s="33">
        <v>1.4956816958974226</v>
      </c>
      <c r="W145" s="33">
        <v>4.4378462595260242</v>
      </c>
      <c r="X145" s="33">
        <v>2.4526660708966355</v>
      </c>
      <c r="Y145" s="33">
        <v>3.3124998546230984</v>
      </c>
      <c r="Z145" s="33">
        <v>1.755006101432369</v>
      </c>
      <c r="AA145" s="33">
        <v>1.9117032080769583</v>
      </c>
      <c r="AB145" s="33">
        <v>0.99306763237825535</v>
      </c>
      <c r="AC145" s="33">
        <v>-0.77112090926484234</v>
      </c>
      <c r="AD145" s="33">
        <v>1.4164391871398263</v>
      </c>
      <c r="AE145" s="33">
        <v>1.5948970131462548</v>
      </c>
      <c r="AF145" s="33">
        <v>0.19870306822769096</v>
      </c>
      <c r="AG145" s="33">
        <v>0.2382856027650043</v>
      </c>
      <c r="AH145" s="33">
        <v>0.15904468512941095</v>
      </c>
      <c r="AI145" s="33">
        <v>0.3483519437352911</v>
      </c>
    </row>
    <row r="146" spans="1:35" ht="14.5" x14ac:dyDescent="0.35">
      <c r="A146" s="8" t="str">
        <f t="shared" si="2"/>
        <v>BeschäftigungsentwicklungVereinigtes Königreich Großbritannien und Nordirland</v>
      </c>
      <c r="B146" s="8">
        <v>146</v>
      </c>
      <c r="C146" s="32" t="s">
        <v>224</v>
      </c>
      <c r="D146" s="32" t="s">
        <v>57</v>
      </c>
      <c r="E146" s="32" t="s">
        <v>150</v>
      </c>
      <c r="F146" s="32" t="s">
        <v>343</v>
      </c>
      <c r="G146" s="32" t="s">
        <v>32</v>
      </c>
      <c r="H146" s="32" t="s">
        <v>376</v>
      </c>
      <c r="I146" s="33">
        <v>1.1613743116462447</v>
      </c>
      <c r="J146" s="33">
        <v>0.8319197538006663</v>
      </c>
      <c r="K146" s="33">
        <v>0.83536914974924126</v>
      </c>
      <c r="L146" s="33">
        <v>0.99434724812065722</v>
      </c>
      <c r="M146" s="33">
        <v>1.0945128404976405</v>
      </c>
      <c r="N146" s="33">
        <v>1.1196516994335333</v>
      </c>
      <c r="O146" s="33">
        <v>0.99874380154746756</v>
      </c>
      <c r="P146" s="33">
        <v>0.82374912982676241</v>
      </c>
      <c r="Q146" s="33">
        <v>0.85282477143786772</v>
      </c>
      <c r="R146" s="33">
        <v>-1.594262080816198</v>
      </c>
      <c r="S146" s="33">
        <v>0.24854845057049343</v>
      </c>
      <c r="T146" s="33">
        <v>0.51763082489919521</v>
      </c>
      <c r="U146" s="33">
        <v>1.1368438278903361</v>
      </c>
      <c r="V146" s="33">
        <v>1.2297362186498131</v>
      </c>
      <c r="W146" s="33">
        <v>2.3743840189653644</v>
      </c>
      <c r="X146" s="33">
        <v>1.6925254658855808</v>
      </c>
      <c r="Y146" s="33">
        <v>1.4712161130523111</v>
      </c>
      <c r="Z146" s="33">
        <v>0.98042683660639407</v>
      </c>
      <c r="AA146" s="33">
        <v>1.1585545966796731</v>
      </c>
      <c r="AB146" s="33">
        <v>1.1231129898244057</v>
      </c>
      <c r="AC146" s="33">
        <v>-0.89124240258459897</v>
      </c>
      <c r="AD146" s="33">
        <v>-0.11579239077256823</v>
      </c>
      <c r="AE146" s="33">
        <v>1.3414472122536554</v>
      </c>
      <c r="AF146" s="33">
        <v>0.70199551195892196</v>
      </c>
      <c r="AG146" s="33">
        <v>0.14065137873031316</v>
      </c>
      <c r="AH146" s="33">
        <v>0.57282817094241845</v>
      </c>
      <c r="AI146" s="33">
        <v>0.58643838332223475</v>
      </c>
    </row>
    <row r="147" spans="1:35" ht="14.5" x14ac:dyDescent="0.35">
      <c r="A147" s="8" t="str">
        <f t="shared" si="2"/>
        <v>BeschäftigungsentwicklungZypern</v>
      </c>
      <c r="B147" s="8">
        <v>147</v>
      </c>
      <c r="C147" s="32" t="s">
        <v>224</v>
      </c>
      <c r="D147" s="32" t="s">
        <v>30</v>
      </c>
      <c r="E147" s="32" t="s">
        <v>150</v>
      </c>
      <c r="F147" s="32" t="s">
        <v>343</v>
      </c>
      <c r="G147" s="32" t="s">
        <v>32</v>
      </c>
      <c r="H147" s="32" t="s">
        <v>376</v>
      </c>
      <c r="I147" s="33">
        <v>1.6535331352538447</v>
      </c>
      <c r="J147" s="33">
        <v>2.1635531833778123</v>
      </c>
      <c r="K147" s="33">
        <v>2.0928569207326611</v>
      </c>
      <c r="L147" s="33">
        <v>3.5973195248248557</v>
      </c>
      <c r="M147" s="33">
        <v>3.9693040486901294</v>
      </c>
      <c r="N147" s="33">
        <v>3.6339470037611963</v>
      </c>
      <c r="O147" s="33">
        <v>1.8528625225126947</v>
      </c>
      <c r="P147" s="33">
        <v>4.4286671131949022</v>
      </c>
      <c r="Q147" s="33">
        <v>3.5224998717225149</v>
      </c>
      <c r="R147" s="33">
        <v>3.2217293251715066E-2</v>
      </c>
      <c r="S147" s="33">
        <v>0.61936378951540982</v>
      </c>
      <c r="T147" s="33">
        <v>0.27576697690451679</v>
      </c>
      <c r="U147" s="33">
        <v>-3.5481019496144941</v>
      </c>
      <c r="V147" s="33">
        <v>-5.5904890405030372</v>
      </c>
      <c r="W147" s="33">
        <v>-2.0062019684508554</v>
      </c>
      <c r="X147" s="33">
        <v>1.5712280894856991</v>
      </c>
      <c r="Y147" s="33">
        <v>4.657022106631989</v>
      </c>
      <c r="Z147" s="33">
        <v>5.3920426600398592</v>
      </c>
      <c r="AA147" s="33">
        <v>5.9709190941690817</v>
      </c>
      <c r="AB147" s="33">
        <v>4.7931394136052869</v>
      </c>
      <c r="AC147" s="33">
        <v>-0.37157454714352217</v>
      </c>
      <c r="AD147" s="33">
        <v>2.9481629481629548</v>
      </c>
      <c r="AE147" s="33">
        <v>4.0497703404998537</v>
      </c>
      <c r="AF147" s="33">
        <v>1.4320946716130287</v>
      </c>
      <c r="AG147" s="33">
        <v>1.9449552531567988</v>
      </c>
      <c r="AH147" s="33">
        <v>1.3376384688308547</v>
      </c>
      <c r="AI147" s="33">
        <v>1.2309810072130245</v>
      </c>
    </row>
    <row r="148" spans="1:35" ht="14.5" x14ac:dyDescent="0.35">
      <c r="A148" s="8" t="str">
        <f t="shared" si="2"/>
        <v>Bevölkerung insgesamtBelgien</v>
      </c>
      <c r="B148" s="8">
        <v>148</v>
      </c>
      <c r="C148" s="32" t="s">
        <v>199</v>
      </c>
      <c r="D148" s="32" t="s">
        <v>9</v>
      </c>
      <c r="E148" s="32" t="s">
        <v>54</v>
      </c>
      <c r="F148" s="32" t="s">
        <v>343</v>
      </c>
      <c r="G148" s="32" t="s">
        <v>32</v>
      </c>
      <c r="H148" s="32" t="s">
        <v>376</v>
      </c>
      <c r="I148" s="33">
        <v>10.251250000000001</v>
      </c>
      <c r="J148" s="33">
        <v>10.286569999999999</v>
      </c>
      <c r="K148" s="33">
        <v>10.332784999999999</v>
      </c>
      <c r="L148" s="33">
        <v>10.376132999999999</v>
      </c>
      <c r="M148" s="33">
        <v>10.421137</v>
      </c>
      <c r="N148" s="33">
        <v>10.478617</v>
      </c>
      <c r="O148" s="33">
        <v>10.547958000000001</v>
      </c>
      <c r="P148" s="33">
        <v>10.6257</v>
      </c>
      <c r="Q148" s="33">
        <v>10.709973</v>
      </c>
      <c r="R148" s="33">
        <v>10.796493</v>
      </c>
      <c r="S148" s="33">
        <v>10.920272000000001</v>
      </c>
      <c r="T148" s="33">
        <v>11.038264</v>
      </c>
      <c r="U148" s="33">
        <v>11.106931000000001</v>
      </c>
      <c r="V148" s="33">
        <v>11.159407</v>
      </c>
      <c r="W148" s="33">
        <v>11.209057000000001</v>
      </c>
      <c r="X148" s="33">
        <v>11.274196</v>
      </c>
      <c r="Y148" s="33">
        <v>11.331422</v>
      </c>
      <c r="Z148" s="33">
        <v>11.375157999999999</v>
      </c>
      <c r="AA148" s="33">
        <v>11.427054</v>
      </c>
      <c r="AB148" s="33">
        <v>11.48898</v>
      </c>
      <c r="AC148" s="33">
        <v>11.538603999999999</v>
      </c>
      <c r="AD148" s="33">
        <v>11.586195</v>
      </c>
      <c r="AE148" s="33">
        <v>11.680209999999999</v>
      </c>
      <c r="AF148" s="33">
        <v>11.787423</v>
      </c>
      <c r="AG148" s="33">
        <v>11.836930000000001</v>
      </c>
      <c r="AH148" s="33">
        <v>11.875992</v>
      </c>
      <c r="AI148" s="33">
        <v>11.913995000000002</v>
      </c>
    </row>
    <row r="149" spans="1:35" ht="14.5" x14ac:dyDescent="0.35">
      <c r="A149" s="8" t="str">
        <f t="shared" si="2"/>
        <v>Bevölkerung insgesamtBulgarien</v>
      </c>
      <c r="B149" s="8">
        <v>149</v>
      </c>
      <c r="C149" s="32" t="s">
        <v>199</v>
      </c>
      <c r="D149" s="32" t="s">
        <v>25</v>
      </c>
      <c r="E149" s="32" t="s">
        <v>54</v>
      </c>
      <c r="F149" s="32" t="s">
        <v>343</v>
      </c>
      <c r="G149" s="32" t="s">
        <v>32</v>
      </c>
      <c r="H149" s="32" t="s">
        <v>376</v>
      </c>
      <c r="I149" s="33">
        <v>8.1701719999999991</v>
      </c>
      <c r="J149" s="33">
        <v>8.0091420000000006</v>
      </c>
      <c r="K149" s="33">
        <v>7.837161</v>
      </c>
      <c r="L149" s="33">
        <v>7.7753269999999999</v>
      </c>
      <c r="M149" s="33">
        <v>7.7168599999999996</v>
      </c>
      <c r="N149" s="33">
        <v>7.6589719999999994</v>
      </c>
      <c r="O149" s="33">
        <v>7.6010219999999995</v>
      </c>
      <c r="P149" s="33">
        <v>7.5453380000000001</v>
      </c>
      <c r="Q149" s="33">
        <v>7.4925609999999994</v>
      </c>
      <c r="R149" s="33">
        <v>7.4444420000000004</v>
      </c>
      <c r="S149" s="33">
        <v>7.3955989999999998</v>
      </c>
      <c r="T149" s="33">
        <v>7.3483270000000003</v>
      </c>
      <c r="U149" s="33">
        <v>7.2648900000000003</v>
      </c>
      <c r="V149" s="33">
        <v>7.160005</v>
      </c>
      <c r="W149" s="33">
        <v>7.0735720000000004</v>
      </c>
      <c r="X149" s="33">
        <v>6.9842250000000003</v>
      </c>
      <c r="Y149" s="33">
        <v>6.894139</v>
      </c>
      <c r="Z149" s="33">
        <v>6.8034679999999996</v>
      </c>
      <c r="AA149" s="33">
        <v>6.7107979999999996</v>
      </c>
      <c r="AB149" s="33">
        <v>6.6167259999999999</v>
      </c>
      <c r="AC149" s="33">
        <v>6.5506960000000003</v>
      </c>
      <c r="AD149" s="33">
        <v>6.507301</v>
      </c>
      <c r="AE149" s="33">
        <v>6.4651000000000005</v>
      </c>
      <c r="AF149" s="33">
        <v>6.4466000000000001</v>
      </c>
      <c r="AG149" s="33">
        <v>6.4184409999999996</v>
      </c>
      <c r="AH149" s="33">
        <v>6.395683</v>
      </c>
      <c r="AI149" s="33">
        <v>6.359718</v>
      </c>
    </row>
    <row r="150" spans="1:35" ht="14.5" x14ac:dyDescent="0.35">
      <c r="A150" s="8" t="str">
        <f t="shared" si="2"/>
        <v>Bevölkerung insgesamtDänemark</v>
      </c>
      <c r="B150" s="8">
        <v>150</v>
      </c>
      <c r="C150" s="32" t="s">
        <v>199</v>
      </c>
      <c r="D150" s="32" t="s">
        <v>5</v>
      </c>
      <c r="E150" s="32" t="s">
        <v>54</v>
      </c>
      <c r="F150" s="32" t="s">
        <v>343</v>
      </c>
      <c r="G150" s="32" t="s">
        <v>32</v>
      </c>
      <c r="H150" s="32" t="s">
        <v>376</v>
      </c>
      <c r="I150" s="33">
        <v>5.3396160000000004</v>
      </c>
      <c r="J150" s="33">
        <v>5.3587830000000007</v>
      </c>
      <c r="K150" s="33">
        <v>5.3759309999999996</v>
      </c>
      <c r="L150" s="33">
        <v>5.390574</v>
      </c>
      <c r="M150" s="33">
        <v>5.4045230000000002</v>
      </c>
      <c r="N150" s="33">
        <v>5.4194319999999996</v>
      </c>
      <c r="O150" s="33">
        <v>5.4372720000000001</v>
      </c>
      <c r="P150" s="33">
        <v>5.4614380000000002</v>
      </c>
      <c r="Q150" s="33">
        <v>5.4936210000000001</v>
      </c>
      <c r="R150" s="33">
        <v>5.5230950000000005</v>
      </c>
      <c r="S150" s="33">
        <v>5.5476830000000001</v>
      </c>
      <c r="T150" s="33">
        <v>5.5705720000000003</v>
      </c>
      <c r="U150" s="33">
        <v>5.5915720000000002</v>
      </c>
      <c r="V150" s="33">
        <v>5.6149319999999996</v>
      </c>
      <c r="W150" s="33">
        <v>5.6434750000000005</v>
      </c>
      <c r="X150" s="33">
        <v>5.6834829999999998</v>
      </c>
      <c r="Y150" s="33">
        <v>5.7280100000000003</v>
      </c>
      <c r="Z150" s="33">
        <v>5.7649790000000003</v>
      </c>
      <c r="AA150" s="33">
        <v>5.7936360000000002</v>
      </c>
      <c r="AB150" s="33">
        <v>5.8144219999999995</v>
      </c>
      <c r="AC150" s="33">
        <v>5.831404</v>
      </c>
      <c r="AD150" s="33">
        <v>5.8567330000000002</v>
      </c>
      <c r="AE150" s="33">
        <v>5.9030370000000003</v>
      </c>
      <c r="AF150" s="33">
        <v>5.9469520000000005</v>
      </c>
      <c r="AG150" s="33">
        <v>5.9749020000000002</v>
      </c>
      <c r="AH150" s="33">
        <v>5.9988019999999995</v>
      </c>
      <c r="AI150" s="33">
        <v>6.0263960000000001</v>
      </c>
    </row>
    <row r="151" spans="1:35" ht="14.5" x14ac:dyDescent="0.35">
      <c r="A151" s="8" t="str">
        <f t="shared" si="2"/>
        <v>Bevölkerung insgesamtDeutschland</v>
      </c>
      <c r="B151" s="8">
        <v>151</v>
      </c>
      <c r="C151" s="32" t="s">
        <v>199</v>
      </c>
      <c r="D151" s="32" t="s">
        <v>2</v>
      </c>
      <c r="E151" s="32" t="s">
        <v>54</v>
      </c>
      <c r="F151" s="32" t="s">
        <v>343</v>
      </c>
      <c r="G151" s="32" t="s">
        <v>32</v>
      </c>
      <c r="H151" s="32" t="s">
        <v>376</v>
      </c>
      <c r="I151" s="33">
        <v>82.211507999999995</v>
      </c>
      <c r="J151" s="33">
        <v>82.349924999999999</v>
      </c>
      <c r="K151" s="33">
        <v>82.488495</v>
      </c>
      <c r="L151" s="33">
        <v>82.534176000000002</v>
      </c>
      <c r="M151" s="33">
        <v>82.516259999999988</v>
      </c>
      <c r="N151" s="33">
        <v>82.469422000000009</v>
      </c>
      <c r="O151" s="33">
        <v>82.376451000000003</v>
      </c>
      <c r="P151" s="33">
        <v>82.266372000000004</v>
      </c>
      <c r="Q151" s="33">
        <v>82.110096999999996</v>
      </c>
      <c r="R151" s="33">
        <v>81.902307000000008</v>
      </c>
      <c r="S151" s="33">
        <v>81.012160999999992</v>
      </c>
      <c r="T151" s="33">
        <v>80.274982999999992</v>
      </c>
      <c r="U151" s="33">
        <v>80.425823000000008</v>
      </c>
      <c r="V151" s="33">
        <v>80.645604999999989</v>
      </c>
      <c r="W151" s="33">
        <v>80.982500000000002</v>
      </c>
      <c r="X151" s="33">
        <v>81.686610999999999</v>
      </c>
      <c r="Y151" s="33">
        <v>82.348669000000001</v>
      </c>
      <c r="Z151" s="33">
        <v>82.657001999999991</v>
      </c>
      <c r="AA151" s="33">
        <v>82.905782000000002</v>
      </c>
      <c r="AB151" s="33">
        <v>83.092962</v>
      </c>
      <c r="AC151" s="33">
        <v>83.160871</v>
      </c>
      <c r="AD151" s="33">
        <v>83.196078</v>
      </c>
      <c r="AE151" s="33">
        <v>83.797984</v>
      </c>
      <c r="AF151" s="33">
        <v>83.901922999999996</v>
      </c>
      <c r="AG151" s="33">
        <v>84.173555999999991</v>
      </c>
      <c r="AH151" s="33">
        <v>84.370333000000002</v>
      </c>
      <c r="AI151" s="33">
        <v>84.51272800000001</v>
      </c>
    </row>
    <row r="152" spans="1:35" ht="14.5" x14ac:dyDescent="0.35">
      <c r="A152" s="8" t="str">
        <f t="shared" si="2"/>
        <v>Bevölkerung insgesamtEstland</v>
      </c>
      <c r="B152" s="8">
        <v>152</v>
      </c>
      <c r="C152" s="32" t="s">
        <v>199</v>
      </c>
      <c r="D152" s="32" t="s">
        <v>18</v>
      </c>
      <c r="E152" s="32" t="s">
        <v>54</v>
      </c>
      <c r="F152" s="32" t="s">
        <v>343</v>
      </c>
      <c r="G152" s="32" t="s">
        <v>32</v>
      </c>
      <c r="H152" s="32" t="s">
        <v>376</v>
      </c>
      <c r="I152" s="33">
        <v>1.3969849999999999</v>
      </c>
      <c r="J152" s="33">
        <v>1.388115</v>
      </c>
      <c r="K152" s="33">
        <v>1.3793499999999999</v>
      </c>
      <c r="L152" s="33">
        <v>1.3707199999999999</v>
      </c>
      <c r="M152" s="33">
        <v>1.3625499999999999</v>
      </c>
      <c r="N152" s="33">
        <v>1.3547750000000001</v>
      </c>
      <c r="O152" s="33">
        <v>1.3468099999999998</v>
      </c>
      <c r="P152" s="33">
        <v>1.3406800000000001</v>
      </c>
      <c r="Q152" s="33">
        <v>1.3370899999999999</v>
      </c>
      <c r="R152" s="33">
        <v>1.3345150000000001</v>
      </c>
      <c r="S152" s="33">
        <v>1.331475</v>
      </c>
      <c r="T152" s="33">
        <v>1.327439</v>
      </c>
      <c r="U152" s="33">
        <v>1.3226959999999999</v>
      </c>
      <c r="V152" s="33">
        <v>1.3179970000000001</v>
      </c>
      <c r="W152" s="33">
        <v>1.315345</v>
      </c>
      <c r="X152" s="33">
        <v>1.315407</v>
      </c>
      <c r="Y152" s="33">
        <v>1.3157890000000001</v>
      </c>
      <c r="Z152" s="33">
        <v>1.3173840000000001</v>
      </c>
      <c r="AA152" s="33">
        <v>1.3219770000000002</v>
      </c>
      <c r="AB152" s="33">
        <v>1.3268979999999999</v>
      </c>
      <c r="AC152" s="33">
        <v>1.3295219999999999</v>
      </c>
      <c r="AD152" s="33">
        <v>1.330932</v>
      </c>
      <c r="AE152" s="33">
        <v>1.3488399999999998</v>
      </c>
      <c r="AF152" s="33">
        <v>1.3702860000000001</v>
      </c>
      <c r="AG152" s="33">
        <v>1.370395</v>
      </c>
      <c r="AH152" s="33">
        <v>1.3705160000000001</v>
      </c>
      <c r="AI152" s="33">
        <v>1.3705160000000001</v>
      </c>
    </row>
    <row r="153" spans="1:35" ht="14.5" x14ac:dyDescent="0.35">
      <c r="A153" s="8" t="str">
        <f t="shared" si="2"/>
        <v>Bevölkerung insgesamtEU27</v>
      </c>
      <c r="B153" s="8">
        <v>153</v>
      </c>
      <c r="C153" s="32" t="s">
        <v>199</v>
      </c>
      <c r="D153" s="32" t="s">
        <v>367</v>
      </c>
      <c r="E153" s="32" t="s">
        <v>54</v>
      </c>
      <c r="F153" s="32" t="s">
        <v>343</v>
      </c>
      <c r="G153" s="32" t="s">
        <v>32</v>
      </c>
      <c r="H153" s="32" t="s">
        <v>376</v>
      </c>
      <c r="I153" s="33">
        <v>428.85728999999998</v>
      </c>
      <c r="J153" s="33">
        <v>429.484826</v>
      </c>
      <c r="K153" s="33">
        <v>430.487481</v>
      </c>
      <c r="L153" s="33">
        <v>432.062093</v>
      </c>
      <c r="M153" s="33">
        <v>433.73200799999995</v>
      </c>
      <c r="N153" s="33">
        <v>435.31345299999998</v>
      </c>
      <c r="O153" s="33">
        <v>436.77774800000003</v>
      </c>
      <c r="P153" s="33">
        <v>438.29437899999999</v>
      </c>
      <c r="Q153" s="33">
        <v>439.77108899999996</v>
      </c>
      <c r="R153" s="33">
        <v>440.81424599999997</v>
      </c>
      <c r="S153" s="33">
        <v>440.84335299999998</v>
      </c>
      <c r="T153" s="33">
        <v>440.90315199999998</v>
      </c>
      <c r="U153" s="33">
        <v>441.51157499999999</v>
      </c>
      <c r="V153" s="33">
        <v>442.004503</v>
      </c>
      <c r="W153" s="33">
        <v>442.58853600000003</v>
      </c>
      <c r="X153" s="33">
        <v>443.44942499999996</v>
      </c>
      <c r="Y153" s="33">
        <v>444.32167599999997</v>
      </c>
      <c r="Z153" s="33">
        <v>444.97127</v>
      </c>
      <c r="AA153" s="33">
        <v>445.71132</v>
      </c>
      <c r="AB153" s="33">
        <v>446.57561499999997</v>
      </c>
      <c r="AC153" s="33">
        <v>446.139928</v>
      </c>
      <c r="AD153" s="33">
        <v>445.97908699999999</v>
      </c>
      <c r="AE153" s="33">
        <v>448.63534999999996</v>
      </c>
      <c r="AF153" s="33">
        <v>450.26285100000001</v>
      </c>
      <c r="AG153" s="33">
        <v>451.73047200000002</v>
      </c>
      <c r="AH153" s="33">
        <v>452.73202800000001</v>
      </c>
      <c r="AI153" s="33">
        <v>453.47900900000002</v>
      </c>
    </row>
    <row r="154" spans="1:35" ht="14.5" x14ac:dyDescent="0.35">
      <c r="A154" s="8" t="str">
        <f t="shared" si="2"/>
        <v>Bevölkerung insgesamtFinnland</v>
      </c>
      <c r="B154" s="8">
        <v>154</v>
      </c>
      <c r="C154" s="32" t="s">
        <v>199</v>
      </c>
      <c r="D154" s="32" t="s">
        <v>14</v>
      </c>
      <c r="E154" s="32" t="s">
        <v>54</v>
      </c>
      <c r="F154" s="32" t="s">
        <v>343</v>
      </c>
      <c r="G154" s="32" t="s">
        <v>32</v>
      </c>
      <c r="H154" s="32" t="s">
        <v>376</v>
      </c>
      <c r="I154" s="33">
        <v>5.1762090000000001</v>
      </c>
      <c r="J154" s="33">
        <v>5.188008</v>
      </c>
      <c r="K154" s="33">
        <v>5.2005980000000003</v>
      </c>
      <c r="L154" s="33">
        <v>5.2130140000000003</v>
      </c>
      <c r="M154" s="33">
        <v>5.2281719999999998</v>
      </c>
      <c r="N154" s="33">
        <v>5.2460950000000004</v>
      </c>
      <c r="O154" s="33">
        <v>5.2662680000000002</v>
      </c>
      <c r="P154" s="33">
        <v>5.2887200000000005</v>
      </c>
      <c r="Q154" s="33">
        <v>5.3133990000000004</v>
      </c>
      <c r="R154" s="33">
        <v>5.3388710000000001</v>
      </c>
      <c r="S154" s="33">
        <v>5.3633519999999999</v>
      </c>
      <c r="T154" s="33">
        <v>5.3882719999999997</v>
      </c>
      <c r="U154" s="33">
        <v>5.4139699999999999</v>
      </c>
      <c r="V154" s="33">
        <v>5.4389719999999997</v>
      </c>
      <c r="W154" s="33">
        <v>5.4615119999999999</v>
      </c>
      <c r="X154" s="33">
        <v>5.4795309999999997</v>
      </c>
      <c r="Y154" s="33">
        <v>5.4953029999999998</v>
      </c>
      <c r="Z154" s="33">
        <v>5.5082139999999997</v>
      </c>
      <c r="AA154" s="33">
        <v>5.5155240000000001</v>
      </c>
      <c r="AB154" s="33">
        <v>5.5216059999999993</v>
      </c>
      <c r="AC154" s="33">
        <v>5.5295429999999994</v>
      </c>
      <c r="AD154" s="33">
        <v>5.5410170000000001</v>
      </c>
      <c r="AE154" s="33">
        <v>5.5564160000000005</v>
      </c>
      <c r="AF154" s="33">
        <v>5.5769139999999995</v>
      </c>
      <c r="AG154" s="33">
        <v>5.6142180000000002</v>
      </c>
      <c r="AH154" s="33">
        <v>5.6395840000000002</v>
      </c>
      <c r="AI154" s="33">
        <v>5.6450800000000001</v>
      </c>
    </row>
    <row r="155" spans="1:35" ht="14.5" x14ac:dyDescent="0.35">
      <c r="A155" s="8" t="str">
        <f t="shared" si="2"/>
        <v>Bevölkerung insgesamtFrankreich</v>
      </c>
      <c r="B155" s="8">
        <v>155</v>
      </c>
      <c r="C155" s="32" t="s">
        <v>199</v>
      </c>
      <c r="D155" s="32" t="s">
        <v>0</v>
      </c>
      <c r="E155" s="32" t="s">
        <v>54</v>
      </c>
      <c r="F155" s="32" t="s">
        <v>343</v>
      </c>
      <c r="G155" s="32" t="s">
        <v>32</v>
      </c>
      <c r="H155" s="32" t="s">
        <v>376</v>
      </c>
      <c r="I155" s="33">
        <v>60.762169</v>
      </c>
      <c r="J155" s="33">
        <v>61.201675999999999</v>
      </c>
      <c r="K155" s="33">
        <v>61.644061999999998</v>
      </c>
      <c r="L155" s="33">
        <v>62.078164999999998</v>
      </c>
      <c r="M155" s="33">
        <v>62.532556</v>
      </c>
      <c r="N155" s="33">
        <v>63.001252999999998</v>
      </c>
      <c r="O155" s="33">
        <v>63.437349999999995</v>
      </c>
      <c r="P155" s="33">
        <v>63.826129000000002</v>
      </c>
      <c r="Q155" s="33">
        <v>64.178709999999995</v>
      </c>
      <c r="R155" s="33">
        <v>64.504541000000003</v>
      </c>
      <c r="S155" s="33">
        <v>64.818787999999998</v>
      </c>
      <c r="T155" s="33">
        <v>65.127852000000004</v>
      </c>
      <c r="U155" s="33">
        <v>65.438666999999995</v>
      </c>
      <c r="V155" s="33">
        <v>65.883164999999991</v>
      </c>
      <c r="W155" s="33">
        <v>66.312066999999999</v>
      </c>
      <c r="X155" s="33">
        <v>66.548271999999997</v>
      </c>
      <c r="Y155" s="33">
        <v>66.724104000000011</v>
      </c>
      <c r="Z155" s="33">
        <v>66.918019999999999</v>
      </c>
      <c r="AA155" s="33">
        <v>67.158348000000004</v>
      </c>
      <c r="AB155" s="33">
        <v>67.382061000000007</v>
      </c>
      <c r="AC155" s="33">
        <v>67.601108999999994</v>
      </c>
      <c r="AD155" s="33">
        <v>67.84281</v>
      </c>
      <c r="AE155" s="33">
        <v>68.065015000000002</v>
      </c>
      <c r="AF155" s="33">
        <v>68.287486999999999</v>
      </c>
      <c r="AG155" s="33">
        <v>68.519664000000006</v>
      </c>
      <c r="AH155" s="33">
        <v>68.752630999999994</v>
      </c>
      <c r="AI155" s="33">
        <v>68.98639</v>
      </c>
    </row>
    <row r="156" spans="1:35" ht="14.5" x14ac:dyDescent="0.35">
      <c r="A156" s="8" t="str">
        <f t="shared" si="2"/>
        <v>Bevölkerung insgesamtGriechenland</v>
      </c>
      <c r="B156" s="8">
        <v>156</v>
      </c>
      <c r="C156" s="32" t="s">
        <v>199</v>
      </c>
      <c r="D156" s="32" t="s">
        <v>6</v>
      </c>
      <c r="E156" s="32" t="s">
        <v>54</v>
      </c>
      <c r="F156" s="32" t="s">
        <v>343</v>
      </c>
      <c r="G156" s="32" t="s">
        <v>32</v>
      </c>
      <c r="H156" s="32" t="s">
        <v>376</v>
      </c>
      <c r="I156" s="33">
        <v>10.805808000000001</v>
      </c>
      <c r="J156" s="33">
        <v>10.862131999999999</v>
      </c>
      <c r="K156" s="33">
        <v>10.902022000000001</v>
      </c>
      <c r="L156" s="33">
        <v>10.92807</v>
      </c>
      <c r="M156" s="33">
        <v>10.955140999999999</v>
      </c>
      <c r="N156" s="33">
        <v>10.987314</v>
      </c>
      <c r="O156" s="33">
        <v>11.020361999999999</v>
      </c>
      <c r="P156" s="33">
        <v>11.048473</v>
      </c>
      <c r="Q156" s="33">
        <v>11.077841000000001</v>
      </c>
      <c r="R156" s="33">
        <v>11.107016999999999</v>
      </c>
      <c r="S156" s="33">
        <v>11.121341000000001</v>
      </c>
      <c r="T156" s="33">
        <v>11.104899</v>
      </c>
      <c r="U156" s="33">
        <v>11.045011000000001</v>
      </c>
      <c r="V156" s="33">
        <v>10.965211</v>
      </c>
      <c r="W156" s="33">
        <v>10.892413000000001</v>
      </c>
      <c r="X156" s="33">
        <v>10.820883</v>
      </c>
      <c r="Y156" s="33">
        <v>10.775971</v>
      </c>
      <c r="Z156" s="33">
        <v>10.754678999999999</v>
      </c>
      <c r="AA156" s="33">
        <v>10.732882</v>
      </c>
      <c r="AB156" s="33">
        <v>10.721582</v>
      </c>
      <c r="AC156" s="33">
        <v>10.698599</v>
      </c>
      <c r="AD156" s="33">
        <v>10.569207</v>
      </c>
      <c r="AE156" s="33">
        <v>10.508387000000001</v>
      </c>
      <c r="AF156" s="33">
        <v>10.477554</v>
      </c>
      <c r="AG156" s="33">
        <v>10.429358000000001</v>
      </c>
      <c r="AH156" s="33">
        <v>10.387639999999999</v>
      </c>
      <c r="AI156" s="33">
        <v>10.353361000000001</v>
      </c>
    </row>
    <row r="157" spans="1:35" ht="14.5" x14ac:dyDescent="0.35">
      <c r="A157" s="8" t="str">
        <f t="shared" si="2"/>
        <v>Bevölkerung insgesamtIrland</v>
      </c>
      <c r="B157" s="8">
        <v>157</v>
      </c>
      <c r="C157" s="32" t="s">
        <v>199</v>
      </c>
      <c r="D157" s="32" t="s">
        <v>4</v>
      </c>
      <c r="E157" s="32" t="s">
        <v>54</v>
      </c>
      <c r="F157" s="32" t="s">
        <v>343</v>
      </c>
      <c r="G157" s="32" t="s">
        <v>32</v>
      </c>
      <c r="H157" s="32" t="s">
        <v>376</v>
      </c>
      <c r="I157" s="33">
        <v>3.8051740000000001</v>
      </c>
      <c r="J157" s="33">
        <v>3.8662429999999999</v>
      </c>
      <c r="K157" s="33">
        <v>3.9319470000000001</v>
      </c>
      <c r="L157" s="33">
        <v>3.996521</v>
      </c>
      <c r="M157" s="33">
        <v>4.0702610000000004</v>
      </c>
      <c r="N157" s="33">
        <v>4.1599139999999997</v>
      </c>
      <c r="O157" s="33">
        <v>4.2741369999999996</v>
      </c>
      <c r="P157" s="33">
        <v>4.3989419999999999</v>
      </c>
      <c r="Q157" s="33">
        <v>4.4895439999999995</v>
      </c>
      <c r="R157" s="33">
        <v>4.5353750000000002</v>
      </c>
      <c r="S157" s="33">
        <v>4.560155</v>
      </c>
      <c r="T157" s="33">
        <v>4.5800840000000003</v>
      </c>
      <c r="U157" s="33">
        <v>4.5995330000000001</v>
      </c>
      <c r="V157" s="33">
        <v>4.6238159999999997</v>
      </c>
      <c r="W157" s="33">
        <v>4.6577399999999995</v>
      </c>
      <c r="X157" s="33">
        <v>4.7019570000000002</v>
      </c>
      <c r="Y157" s="33">
        <v>4.7627220000000001</v>
      </c>
      <c r="Z157" s="33">
        <v>4.827445</v>
      </c>
      <c r="AA157" s="33">
        <v>4.8980220000000001</v>
      </c>
      <c r="AB157" s="33">
        <v>4.9764559999999998</v>
      </c>
      <c r="AC157" s="33">
        <v>5.0397470000000002</v>
      </c>
      <c r="AD157" s="33">
        <v>5.1105850000000004</v>
      </c>
      <c r="AE157" s="33">
        <v>5.2128360000000002</v>
      </c>
      <c r="AF157" s="33">
        <v>5.3076000000000008</v>
      </c>
      <c r="AG157" s="33">
        <v>5.4031370000000001</v>
      </c>
      <c r="AH157" s="33">
        <v>5.4679739999999999</v>
      </c>
      <c r="AI157" s="33">
        <v>5.5226540000000002</v>
      </c>
    </row>
    <row r="158" spans="1:35" ht="14.5" x14ac:dyDescent="0.35">
      <c r="A158" s="8" t="str">
        <f t="shared" si="2"/>
        <v>Bevölkerung insgesamtItalien</v>
      </c>
      <c r="B158" s="8">
        <v>158</v>
      </c>
      <c r="C158" s="32" t="s">
        <v>199</v>
      </c>
      <c r="D158" s="32" t="s">
        <v>3</v>
      </c>
      <c r="E158" s="32" t="s">
        <v>54</v>
      </c>
      <c r="F158" s="32" t="s">
        <v>343</v>
      </c>
      <c r="G158" s="32" t="s">
        <v>32</v>
      </c>
      <c r="H158" s="32" t="s">
        <v>376</v>
      </c>
      <c r="I158" s="33">
        <v>56.942107999999998</v>
      </c>
      <c r="J158" s="33">
        <v>56.976981000000002</v>
      </c>
      <c r="K158" s="33">
        <v>57.089824</v>
      </c>
      <c r="L158" s="33">
        <v>57.399183999999998</v>
      </c>
      <c r="M158" s="33">
        <v>57.828178999999999</v>
      </c>
      <c r="N158" s="33">
        <v>58.166682000000002</v>
      </c>
      <c r="O158" s="33">
        <v>58.399860000000004</v>
      </c>
      <c r="P158" s="33">
        <v>58.756247000000002</v>
      </c>
      <c r="Q158" s="33">
        <v>59.211180999999996</v>
      </c>
      <c r="R158" s="33">
        <v>59.555453999999997</v>
      </c>
      <c r="S158" s="33">
        <v>59.819406999999998</v>
      </c>
      <c r="T158" s="33">
        <v>60.026840999999997</v>
      </c>
      <c r="U158" s="33">
        <v>60.191247000000004</v>
      </c>
      <c r="V158" s="33">
        <v>60.311612999999994</v>
      </c>
      <c r="W158" s="33">
        <v>60.320706999999999</v>
      </c>
      <c r="X158" s="33">
        <v>60.229605000000006</v>
      </c>
      <c r="Y158" s="33">
        <v>60.115223</v>
      </c>
      <c r="Z158" s="33">
        <v>60.002251999999999</v>
      </c>
      <c r="AA158" s="33">
        <v>59.877220999999999</v>
      </c>
      <c r="AB158" s="33">
        <v>59.729081000000001</v>
      </c>
      <c r="AC158" s="33">
        <v>59.438851</v>
      </c>
      <c r="AD158" s="33">
        <v>59.133172999999999</v>
      </c>
      <c r="AE158" s="33">
        <v>59.013666999999998</v>
      </c>
      <c r="AF158" s="33">
        <v>58.993474999999997</v>
      </c>
      <c r="AG158" s="33">
        <v>58.996519999999997</v>
      </c>
      <c r="AH158" s="33">
        <v>58.902608999999998</v>
      </c>
      <c r="AI158" s="33">
        <v>58.735792000000004</v>
      </c>
    </row>
    <row r="159" spans="1:35" ht="14.5" x14ac:dyDescent="0.35">
      <c r="A159" s="8" t="str">
        <f t="shared" si="2"/>
        <v>Bevölkerung insgesamtKroatien</v>
      </c>
      <c r="B159" s="8">
        <v>159</v>
      </c>
      <c r="C159" s="32" t="s">
        <v>199</v>
      </c>
      <c r="D159" s="32" t="s">
        <v>27</v>
      </c>
      <c r="E159" s="32" t="s">
        <v>54</v>
      </c>
      <c r="F159" s="32" t="s">
        <v>343</v>
      </c>
      <c r="G159" s="32" t="s">
        <v>32</v>
      </c>
      <c r="H159" s="32" t="s">
        <v>376</v>
      </c>
      <c r="I159" s="33">
        <v>4.3965709999999998</v>
      </c>
      <c r="J159" s="33">
        <v>4.3004499999999997</v>
      </c>
      <c r="K159" s="33">
        <v>4.3054390000000007</v>
      </c>
      <c r="L159" s="33">
        <v>4.305555</v>
      </c>
      <c r="M159" s="33">
        <v>4.3082929999999999</v>
      </c>
      <c r="N159" s="33">
        <v>4.311674</v>
      </c>
      <c r="O159" s="33">
        <v>4.3130090000000001</v>
      </c>
      <c r="P159" s="33">
        <v>4.3127490000000002</v>
      </c>
      <c r="Q159" s="33">
        <v>4.3108810000000002</v>
      </c>
      <c r="R159" s="33">
        <v>4.3063219999999998</v>
      </c>
      <c r="S159" s="33">
        <v>4.2963519999999997</v>
      </c>
      <c r="T159" s="33">
        <v>4.282921</v>
      </c>
      <c r="U159" s="33">
        <v>4.2618939999999998</v>
      </c>
      <c r="V159" s="33">
        <v>4.2327180000000002</v>
      </c>
      <c r="W159" s="33">
        <v>4.1992729999999998</v>
      </c>
      <c r="X159" s="33">
        <v>4.156015</v>
      </c>
      <c r="Y159" s="33">
        <v>4.1049420000000003</v>
      </c>
      <c r="Z159" s="33">
        <v>4.0465549999999997</v>
      </c>
      <c r="AA159" s="33">
        <v>3.9915090000000002</v>
      </c>
      <c r="AB159" s="33">
        <v>3.9510939999999999</v>
      </c>
      <c r="AC159" s="33">
        <v>3.9132689999999997</v>
      </c>
      <c r="AD159" s="33">
        <v>3.8776660000000001</v>
      </c>
      <c r="AE159" s="33">
        <v>3.8565999999999998</v>
      </c>
      <c r="AF159" s="33">
        <v>3.8564310000000002</v>
      </c>
      <c r="AG159" s="33">
        <v>3.8618299999999999</v>
      </c>
      <c r="AH159" s="33">
        <v>3.8564229999999999</v>
      </c>
      <c r="AI159" s="33">
        <v>3.85141</v>
      </c>
    </row>
    <row r="160" spans="1:35" ht="14.5" x14ac:dyDescent="0.35">
      <c r="A160" s="8" t="str">
        <f t="shared" si="2"/>
        <v>Bevölkerung insgesamtLettland</v>
      </c>
      <c r="B160" s="8">
        <v>160</v>
      </c>
      <c r="C160" s="32" t="s">
        <v>199</v>
      </c>
      <c r="D160" s="32" t="s">
        <v>19</v>
      </c>
      <c r="E160" s="32" t="s">
        <v>54</v>
      </c>
      <c r="F160" s="32" t="s">
        <v>343</v>
      </c>
      <c r="G160" s="32" t="s">
        <v>32</v>
      </c>
      <c r="H160" s="32" t="s">
        <v>376</v>
      </c>
      <c r="I160" s="33">
        <v>2.36755</v>
      </c>
      <c r="J160" s="33">
        <v>2.33717</v>
      </c>
      <c r="K160" s="33">
        <v>2.3101729999999998</v>
      </c>
      <c r="L160" s="33">
        <v>2.2879549999999997</v>
      </c>
      <c r="M160" s="33">
        <v>2.2631219999999996</v>
      </c>
      <c r="N160" s="33">
        <v>2.2387989999999998</v>
      </c>
      <c r="O160" s="33">
        <v>2.2183570000000001</v>
      </c>
      <c r="P160" s="33">
        <v>2.2003249999999999</v>
      </c>
      <c r="Q160" s="33">
        <v>2.1773220000000002</v>
      </c>
      <c r="R160" s="33">
        <v>2.1416689999999998</v>
      </c>
      <c r="S160" s="33">
        <v>2.0975549999999998</v>
      </c>
      <c r="T160" s="33">
        <v>2.0597089999999998</v>
      </c>
      <c r="U160" s="33">
        <v>2.034319</v>
      </c>
      <c r="V160" s="33">
        <v>2.0126469999999999</v>
      </c>
      <c r="W160" s="33">
        <v>1.9937819999999999</v>
      </c>
      <c r="X160" s="33">
        <v>1.977527</v>
      </c>
      <c r="Y160" s="33">
        <v>1.9595370000000001</v>
      </c>
      <c r="Z160" s="33">
        <v>1.942248</v>
      </c>
      <c r="AA160" s="33">
        <v>1.927173</v>
      </c>
      <c r="AB160" s="33">
        <v>1.9138219999999999</v>
      </c>
      <c r="AC160" s="33">
        <v>1.9004490000000001</v>
      </c>
      <c r="AD160" s="33">
        <v>1.88449</v>
      </c>
      <c r="AE160" s="33">
        <v>1.879383</v>
      </c>
      <c r="AF160" s="33">
        <v>1.877445</v>
      </c>
      <c r="AG160" s="33">
        <v>1.857437</v>
      </c>
      <c r="AH160" s="33">
        <v>1.843958</v>
      </c>
      <c r="AI160" s="33">
        <v>1.829251</v>
      </c>
    </row>
    <row r="161" spans="1:35" ht="14.5" x14ac:dyDescent="0.35">
      <c r="A161" s="8" t="str">
        <f t="shared" si="2"/>
        <v>Bevölkerung insgesamtLitauen</v>
      </c>
      <c r="B161" s="8">
        <v>161</v>
      </c>
      <c r="C161" s="32" t="s">
        <v>199</v>
      </c>
      <c r="D161" s="32" t="s">
        <v>20</v>
      </c>
      <c r="E161" s="32" t="s">
        <v>54</v>
      </c>
      <c r="F161" s="32" t="s">
        <v>343</v>
      </c>
      <c r="G161" s="32" t="s">
        <v>32</v>
      </c>
      <c r="H161" s="32" t="s">
        <v>376</v>
      </c>
      <c r="I161" s="33">
        <v>3.499536</v>
      </c>
      <c r="J161" s="33">
        <v>3.4708180000000004</v>
      </c>
      <c r="K161" s="33">
        <v>3.4430670000000001</v>
      </c>
      <c r="L161" s="33">
        <v>3.4152130000000001</v>
      </c>
      <c r="M161" s="33">
        <v>3.3770739999999999</v>
      </c>
      <c r="N161" s="33">
        <v>3.3225279999999997</v>
      </c>
      <c r="O161" s="33">
        <v>3.2699090000000002</v>
      </c>
      <c r="P161" s="33">
        <v>3.2312939999999997</v>
      </c>
      <c r="Q161" s="33">
        <v>3.1982310000000003</v>
      </c>
      <c r="R161" s="33">
        <v>3.1629160000000001</v>
      </c>
      <c r="S161" s="33">
        <v>3.0972820000000003</v>
      </c>
      <c r="T161" s="33">
        <v>3.0281149999999997</v>
      </c>
      <c r="U161" s="33">
        <v>2.9891390000000002</v>
      </c>
      <c r="V161" s="33">
        <v>2.9612500000000002</v>
      </c>
      <c r="W161" s="33">
        <v>2.9372530000000001</v>
      </c>
      <c r="X161" s="33">
        <v>2.9111089999999997</v>
      </c>
      <c r="Y161" s="33">
        <v>2.8773249999999999</v>
      </c>
      <c r="Z161" s="33">
        <v>2.8426390000000001</v>
      </c>
      <c r="AA161" s="33">
        <v>2.8191999999999999</v>
      </c>
      <c r="AB161" s="33">
        <v>2.8110889999999999</v>
      </c>
      <c r="AC161" s="33">
        <v>2.8103690000000001</v>
      </c>
      <c r="AD161" s="33">
        <v>2.8083800000000001</v>
      </c>
      <c r="AE161" s="33">
        <v>2.831639</v>
      </c>
      <c r="AF161" s="33">
        <v>2.8715850000000001</v>
      </c>
      <c r="AG161" s="33">
        <v>2.8845070000000002</v>
      </c>
      <c r="AH161" s="33">
        <v>2.870085</v>
      </c>
      <c r="AI161" s="33">
        <v>2.8513980000000001</v>
      </c>
    </row>
    <row r="162" spans="1:35" ht="14.5" x14ac:dyDescent="0.35">
      <c r="A162" s="8" t="str">
        <f t="shared" si="2"/>
        <v>Bevölkerung insgesamtLuxemburg</v>
      </c>
      <c r="B162" s="8">
        <v>162</v>
      </c>
      <c r="C162" s="32" t="s">
        <v>199</v>
      </c>
      <c r="D162" s="32" t="s">
        <v>10</v>
      </c>
      <c r="E162" s="32" t="s">
        <v>54</v>
      </c>
      <c r="F162" s="32" t="s">
        <v>343</v>
      </c>
      <c r="G162" s="32" t="s">
        <v>32</v>
      </c>
      <c r="H162" s="32" t="s">
        <v>376</v>
      </c>
      <c r="I162" s="33">
        <v>0.43630000000000002</v>
      </c>
      <c r="J162" s="33">
        <v>0.441525</v>
      </c>
      <c r="K162" s="33">
        <v>0.44617499999999999</v>
      </c>
      <c r="L162" s="33">
        <v>0.45162999999999998</v>
      </c>
      <c r="M162" s="33">
        <v>0.45809500000000003</v>
      </c>
      <c r="N162" s="33">
        <v>0.46515800000000002</v>
      </c>
      <c r="O162" s="33">
        <v>0.47263699999999997</v>
      </c>
      <c r="P162" s="33">
        <v>0.479993</v>
      </c>
      <c r="Q162" s="33">
        <v>0.48864999999999997</v>
      </c>
      <c r="R162" s="33">
        <v>0.49778300000000003</v>
      </c>
      <c r="S162" s="33">
        <v>0.50695299999999999</v>
      </c>
      <c r="T162" s="33">
        <v>0.518347</v>
      </c>
      <c r="U162" s="33">
        <v>0.53094600000000003</v>
      </c>
      <c r="V162" s="33">
        <v>0.54336000000000007</v>
      </c>
      <c r="W162" s="33">
        <v>0.55631900000000001</v>
      </c>
      <c r="X162" s="33">
        <v>0.56960299999999997</v>
      </c>
      <c r="Y162" s="33">
        <v>0.58345799999999992</v>
      </c>
      <c r="Z162" s="33">
        <v>0.59633599999999998</v>
      </c>
      <c r="AA162" s="33">
        <v>0.60794999999999999</v>
      </c>
      <c r="AB162" s="33">
        <v>0.62000100000000002</v>
      </c>
      <c r="AC162" s="33">
        <v>0.63041899999999995</v>
      </c>
      <c r="AD162" s="33">
        <v>0.64006399999999997</v>
      </c>
      <c r="AE162" s="33">
        <v>0.65310299999999999</v>
      </c>
      <c r="AF162" s="33">
        <v>0.66642999999999997</v>
      </c>
      <c r="AG162" s="33">
        <v>0.67742600000000008</v>
      </c>
      <c r="AH162" s="33">
        <v>0.68961899999999998</v>
      </c>
      <c r="AI162" s="33">
        <v>0.70134299999999994</v>
      </c>
    </row>
    <row r="163" spans="1:35" ht="14.5" x14ac:dyDescent="0.35">
      <c r="A163" s="8" t="str">
        <f t="shared" si="2"/>
        <v>Bevölkerung insgesamtMalta</v>
      </c>
      <c r="B163" s="8">
        <v>163</v>
      </c>
      <c r="C163" s="32" t="s">
        <v>199</v>
      </c>
      <c r="D163" s="32" t="s">
        <v>16</v>
      </c>
      <c r="E163" s="32" t="s">
        <v>54</v>
      </c>
      <c r="F163" s="32" t="s">
        <v>343</v>
      </c>
      <c r="G163" s="32" t="s">
        <v>32</v>
      </c>
      <c r="H163" s="32" t="s">
        <v>376</v>
      </c>
      <c r="I163" s="33">
        <v>0.39008699999999996</v>
      </c>
      <c r="J163" s="33">
        <v>0.39302800000000004</v>
      </c>
      <c r="K163" s="33">
        <v>0.39596900000000002</v>
      </c>
      <c r="L163" s="33">
        <v>0.39858199999999999</v>
      </c>
      <c r="M163" s="33">
        <v>0.40126799999999996</v>
      </c>
      <c r="N163" s="33">
        <v>0.40383400000000003</v>
      </c>
      <c r="O163" s="33">
        <v>0.405308</v>
      </c>
      <c r="P163" s="33">
        <v>0.40672399999999997</v>
      </c>
      <c r="Q163" s="33">
        <v>0.40937899999999999</v>
      </c>
      <c r="R163" s="33">
        <v>0.41247699999999998</v>
      </c>
      <c r="S163" s="33">
        <v>0.41450799999999999</v>
      </c>
      <c r="T163" s="33">
        <v>0.41626799999999997</v>
      </c>
      <c r="U163" s="33">
        <v>0.41950500000000002</v>
      </c>
      <c r="V163" s="33">
        <v>0.42481000000000002</v>
      </c>
      <c r="W163" s="33">
        <v>0.43348100000000001</v>
      </c>
      <c r="X163" s="33">
        <v>0.44422</v>
      </c>
      <c r="Y163" s="33">
        <v>0.45450499999999999</v>
      </c>
      <c r="Z163" s="33">
        <v>0.46710600000000002</v>
      </c>
      <c r="AA163" s="33">
        <v>0.48390300000000003</v>
      </c>
      <c r="AB163" s="33">
        <v>0.50391200000000003</v>
      </c>
      <c r="AC163" s="33">
        <v>0.51549</v>
      </c>
      <c r="AD163" s="33">
        <v>0.51815</v>
      </c>
      <c r="AE163" s="33">
        <v>0.53111300000000006</v>
      </c>
      <c r="AF163" s="33">
        <v>0.55274699999999999</v>
      </c>
      <c r="AG163" s="33">
        <v>0.57209299999999996</v>
      </c>
      <c r="AH163" s="33">
        <v>0.586395</v>
      </c>
      <c r="AI163" s="33">
        <v>0.59812300000000007</v>
      </c>
    </row>
    <row r="164" spans="1:35" ht="14.5" x14ac:dyDescent="0.35">
      <c r="A164" s="8" t="str">
        <f t="shared" si="2"/>
        <v>Bevölkerung insgesamtNiederlande</v>
      </c>
      <c r="B164" s="8">
        <v>164</v>
      </c>
      <c r="C164" s="32" t="s">
        <v>199</v>
      </c>
      <c r="D164" s="32" t="s">
        <v>1</v>
      </c>
      <c r="E164" s="32" t="s">
        <v>54</v>
      </c>
      <c r="F164" s="32" t="s">
        <v>343</v>
      </c>
      <c r="G164" s="32" t="s">
        <v>32</v>
      </c>
      <c r="H164" s="32" t="s">
        <v>376</v>
      </c>
      <c r="I164" s="33">
        <v>15.925513</v>
      </c>
      <c r="J164" s="33">
        <v>16.04618</v>
      </c>
      <c r="K164" s="33">
        <v>16.148928999999999</v>
      </c>
      <c r="L164" s="33">
        <v>16.225301999999999</v>
      </c>
      <c r="M164" s="33">
        <v>16.281779</v>
      </c>
      <c r="N164" s="33">
        <v>16.319868</v>
      </c>
      <c r="O164" s="33">
        <v>16.346101000000001</v>
      </c>
      <c r="P164" s="33">
        <v>16.381696000000002</v>
      </c>
      <c r="Q164" s="33">
        <v>16.445593000000002</v>
      </c>
      <c r="R164" s="33">
        <v>16.530387999999999</v>
      </c>
      <c r="S164" s="33">
        <v>16.615394000000002</v>
      </c>
      <c r="T164" s="33">
        <v>16.693073999999999</v>
      </c>
      <c r="U164" s="33">
        <v>16.754961999999999</v>
      </c>
      <c r="V164" s="33">
        <v>16.804432000000002</v>
      </c>
      <c r="W164" s="33">
        <v>16.865008000000003</v>
      </c>
      <c r="X164" s="33">
        <v>16.939923</v>
      </c>
      <c r="Y164" s="33">
        <v>17.030313999999997</v>
      </c>
      <c r="Z164" s="33">
        <v>17.131295999999999</v>
      </c>
      <c r="AA164" s="33">
        <v>17.231624</v>
      </c>
      <c r="AB164" s="33">
        <v>17.344874000000001</v>
      </c>
      <c r="AC164" s="33">
        <v>17.441500000000001</v>
      </c>
      <c r="AD164" s="33">
        <v>17.533044</v>
      </c>
      <c r="AE164" s="33">
        <v>17.700982</v>
      </c>
      <c r="AF164" s="33">
        <v>17.877116999999998</v>
      </c>
      <c r="AG164" s="33">
        <v>17.980803999999999</v>
      </c>
      <c r="AH164" s="33">
        <v>18.070708</v>
      </c>
      <c r="AI164" s="33">
        <v>18.152026000000003</v>
      </c>
    </row>
    <row r="165" spans="1:35" ht="14.5" x14ac:dyDescent="0.35">
      <c r="A165" s="8" t="str">
        <f t="shared" si="2"/>
        <v>Bevölkerung insgesamtÖsterreich</v>
      </c>
      <c r="B165" s="8">
        <v>165</v>
      </c>
      <c r="C165" s="32" t="s">
        <v>199</v>
      </c>
      <c r="D165" s="32" t="s">
        <v>56</v>
      </c>
      <c r="E165" s="32" t="s">
        <v>54</v>
      </c>
      <c r="F165" s="32" t="s">
        <v>343</v>
      </c>
      <c r="G165" s="32" t="s">
        <v>32</v>
      </c>
      <c r="H165" s="32" t="s">
        <v>376</v>
      </c>
      <c r="I165" s="33">
        <v>8.0115660000000002</v>
      </c>
      <c r="J165" s="33">
        <v>8.042292999999999</v>
      </c>
      <c r="K165" s="33">
        <v>8.0819570000000009</v>
      </c>
      <c r="L165" s="33">
        <v>8.1214230000000001</v>
      </c>
      <c r="M165" s="33">
        <v>8.1719660000000012</v>
      </c>
      <c r="N165" s="33">
        <v>8.2278289999999998</v>
      </c>
      <c r="O165" s="33">
        <v>8.2686409999999988</v>
      </c>
      <c r="P165" s="33">
        <v>8.2954860000000004</v>
      </c>
      <c r="Q165" s="33">
        <v>8.3214959999999998</v>
      </c>
      <c r="R165" s="33">
        <v>8.3433229999999998</v>
      </c>
      <c r="S165" s="33">
        <v>8.3634040000000009</v>
      </c>
      <c r="T165" s="33">
        <v>8.3916430000000002</v>
      </c>
      <c r="U165" s="33">
        <v>8.4299909999999993</v>
      </c>
      <c r="V165" s="33">
        <v>8.4798229999999997</v>
      </c>
      <c r="W165" s="33">
        <v>8.5463559999999994</v>
      </c>
      <c r="X165" s="33">
        <v>8.6426980000000011</v>
      </c>
      <c r="Y165" s="33">
        <v>8.7366679999999999</v>
      </c>
      <c r="Z165" s="33">
        <v>8.7975660000000016</v>
      </c>
      <c r="AA165" s="33">
        <v>8.8405210000000007</v>
      </c>
      <c r="AB165" s="33">
        <v>8.8799200000000003</v>
      </c>
      <c r="AC165" s="33">
        <v>8.9168640000000003</v>
      </c>
      <c r="AD165" s="33">
        <v>8.9557970000000005</v>
      </c>
      <c r="AE165" s="33">
        <v>9.0418510000000012</v>
      </c>
      <c r="AF165" s="33">
        <v>9.1317610000000009</v>
      </c>
      <c r="AG165" s="33">
        <v>9.1591560000000012</v>
      </c>
      <c r="AH165" s="33">
        <v>9.1820540000000008</v>
      </c>
      <c r="AI165" s="33">
        <v>9.204091</v>
      </c>
    </row>
    <row r="166" spans="1:35" ht="14.5" x14ac:dyDescent="0.35">
      <c r="A166" s="8" t="str">
        <f t="shared" si="2"/>
        <v>Bevölkerung insgesamtPolen</v>
      </c>
      <c r="B166" s="8">
        <v>166</v>
      </c>
      <c r="C166" s="32" t="s">
        <v>199</v>
      </c>
      <c r="D166" s="32" t="s">
        <v>21</v>
      </c>
      <c r="E166" s="32" t="s">
        <v>54</v>
      </c>
      <c r="F166" s="32" t="s">
        <v>343</v>
      </c>
      <c r="G166" s="32" t="s">
        <v>32</v>
      </c>
      <c r="H166" s="32" t="s">
        <v>376</v>
      </c>
      <c r="I166" s="33">
        <v>38.258628999999999</v>
      </c>
      <c r="J166" s="33">
        <v>38.248075999999998</v>
      </c>
      <c r="K166" s="33">
        <v>38.230364000000002</v>
      </c>
      <c r="L166" s="33">
        <v>38.204569999999997</v>
      </c>
      <c r="M166" s="33">
        <v>38.182222000000003</v>
      </c>
      <c r="N166" s="33">
        <v>38.165444999999998</v>
      </c>
      <c r="O166" s="33">
        <v>38.141266999999999</v>
      </c>
      <c r="P166" s="33">
        <v>38.120559999999998</v>
      </c>
      <c r="Q166" s="33">
        <v>38.125758000000005</v>
      </c>
      <c r="R166" s="33">
        <v>38.079372999999997</v>
      </c>
      <c r="S166" s="33">
        <v>38.042794000000001</v>
      </c>
      <c r="T166" s="33">
        <v>38.063254999999998</v>
      </c>
      <c r="U166" s="33">
        <v>38.063164</v>
      </c>
      <c r="V166" s="33">
        <v>38.040196000000002</v>
      </c>
      <c r="W166" s="33">
        <v>38.011735000000002</v>
      </c>
      <c r="X166" s="33">
        <v>37.986411999999994</v>
      </c>
      <c r="Y166" s="33">
        <v>37.970086999999999</v>
      </c>
      <c r="Z166" s="33">
        <v>37.974826</v>
      </c>
      <c r="AA166" s="33">
        <v>37.97475</v>
      </c>
      <c r="AB166" s="33">
        <v>37.965474999999998</v>
      </c>
      <c r="AC166" s="33">
        <v>37.182838000000004</v>
      </c>
      <c r="AD166" s="33">
        <v>36.989618999999998</v>
      </c>
      <c r="AE166" s="33">
        <v>37.796467999999997</v>
      </c>
      <c r="AF166" s="33">
        <v>37.647640000000003</v>
      </c>
      <c r="AG166" s="33">
        <v>37.598697999999999</v>
      </c>
      <c r="AH166" s="33">
        <v>37.561098999999999</v>
      </c>
      <c r="AI166" s="33">
        <v>37.523538000000002</v>
      </c>
    </row>
    <row r="167" spans="1:35" ht="14.5" x14ac:dyDescent="0.35">
      <c r="A167" s="8" t="str">
        <f t="shared" si="2"/>
        <v>Bevölkerung insgesamtPortugal</v>
      </c>
      <c r="B167" s="8">
        <v>167</v>
      </c>
      <c r="C167" s="32" t="s">
        <v>199</v>
      </c>
      <c r="D167" s="32" t="s">
        <v>7</v>
      </c>
      <c r="E167" s="32" t="s">
        <v>54</v>
      </c>
      <c r="F167" s="32" t="s">
        <v>343</v>
      </c>
      <c r="G167" s="32" t="s">
        <v>32</v>
      </c>
      <c r="H167" s="32" t="s">
        <v>376</v>
      </c>
      <c r="I167" s="33">
        <v>10.289897999999999</v>
      </c>
      <c r="J167" s="33">
        <v>10.362722</v>
      </c>
      <c r="K167" s="33">
        <v>10.419630999999999</v>
      </c>
      <c r="L167" s="33">
        <v>10.458821</v>
      </c>
      <c r="M167" s="33">
        <v>10.483861000000001</v>
      </c>
      <c r="N167" s="33">
        <v>10.50333</v>
      </c>
      <c r="O167" s="33">
        <v>10.522288</v>
      </c>
      <c r="P167" s="33">
        <v>10.542964</v>
      </c>
      <c r="Q167" s="33">
        <v>10.558176999999999</v>
      </c>
      <c r="R167" s="33">
        <v>10.568247</v>
      </c>
      <c r="S167" s="33">
        <v>10.5731</v>
      </c>
      <c r="T167" s="33">
        <v>10.565835999999999</v>
      </c>
      <c r="U167" s="33">
        <v>10.531420000000001</v>
      </c>
      <c r="V167" s="33">
        <v>10.473991</v>
      </c>
      <c r="W167" s="33">
        <v>10.419606999999999</v>
      </c>
      <c r="X167" s="33">
        <v>10.381838</v>
      </c>
      <c r="Y167" s="33">
        <v>10.356515999999999</v>
      </c>
      <c r="Z167" s="33">
        <v>10.340123999999999</v>
      </c>
      <c r="AA167" s="33">
        <v>10.334633</v>
      </c>
      <c r="AB167" s="33">
        <v>10.354445999999999</v>
      </c>
      <c r="AC167" s="33">
        <v>10.384846</v>
      </c>
      <c r="AD167" s="33">
        <v>10.407707</v>
      </c>
      <c r="AE167" s="33">
        <v>10.468869</v>
      </c>
      <c r="AF167" s="33">
        <v>10.578174000000001</v>
      </c>
      <c r="AG167" s="33">
        <v>10.671261000000001</v>
      </c>
      <c r="AH167" s="33">
        <v>10.713946</v>
      </c>
      <c r="AI167" s="33">
        <v>10.739660000000001</v>
      </c>
    </row>
    <row r="168" spans="1:35" ht="14.5" x14ac:dyDescent="0.35">
      <c r="A168" s="8" t="str">
        <f t="shared" si="2"/>
        <v>Bevölkerung insgesamtRumänien</v>
      </c>
      <c r="B168" s="8">
        <v>168</v>
      </c>
      <c r="C168" s="32" t="s">
        <v>199</v>
      </c>
      <c r="D168" s="32" t="s">
        <v>99</v>
      </c>
      <c r="E168" s="32" t="s">
        <v>54</v>
      </c>
      <c r="F168" s="32" t="s">
        <v>343</v>
      </c>
      <c r="G168" s="32" t="s">
        <v>32</v>
      </c>
      <c r="H168" s="32" t="s">
        <v>376</v>
      </c>
      <c r="I168" s="33">
        <v>22.442971</v>
      </c>
      <c r="J168" s="33">
        <v>22.131970000000003</v>
      </c>
      <c r="K168" s="33">
        <v>21.730495999999999</v>
      </c>
      <c r="L168" s="33">
        <v>21.574325999999999</v>
      </c>
      <c r="M168" s="33">
        <v>21.451747999999998</v>
      </c>
      <c r="N168" s="33">
        <v>21.319685</v>
      </c>
      <c r="O168" s="33">
        <v>21.193759999999997</v>
      </c>
      <c r="P168" s="33">
        <v>20.882981999999998</v>
      </c>
      <c r="Q168" s="33">
        <v>20.537875</v>
      </c>
      <c r="R168" s="33">
        <v>20.367487000000001</v>
      </c>
      <c r="S168" s="33">
        <v>20.246870999999999</v>
      </c>
      <c r="T168" s="33">
        <v>20.147527999999998</v>
      </c>
      <c r="U168" s="33">
        <v>20.058035</v>
      </c>
      <c r="V168" s="33">
        <v>19.983692999999999</v>
      </c>
      <c r="W168" s="33">
        <v>19.908978999999999</v>
      </c>
      <c r="X168" s="33">
        <v>19.815616000000002</v>
      </c>
      <c r="Y168" s="33">
        <v>19.702266999999999</v>
      </c>
      <c r="Z168" s="33">
        <v>19.588715000000001</v>
      </c>
      <c r="AA168" s="33">
        <v>19.473970000000001</v>
      </c>
      <c r="AB168" s="33">
        <v>19.371648</v>
      </c>
      <c r="AC168" s="33">
        <v>19.265250000000002</v>
      </c>
      <c r="AD168" s="33">
        <v>19.122059</v>
      </c>
      <c r="AE168" s="33">
        <v>19.048501999999999</v>
      </c>
      <c r="AF168" s="33">
        <v>19.059477999999999</v>
      </c>
      <c r="AG168" s="33">
        <v>19.069008</v>
      </c>
      <c r="AH168" s="33">
        <v>19.049938999999998</v>
      </c>
      <c r="AI168" s="33">
        <v>19.030888999999998</v>
      </c>
    </row>
    <row r="169" spans="1:35" ht="14.5" x14ac:dyDescent="0.35">
      <c r="A169" s="8" t="str">
        <f t="shared" si="2"/>
        <v>Bevölkerung insgesamtSchweden</v>
      </c>
      <c r="B169" s="8">
        <v>169</v>
      </c>
      <c r="C169" s="32" t="s">
        <v>199</v>
      </c>
      <c r="D169" s="32" t="s">
        <v>13</v>
      </c>
      <c r="E169" s="32" t="s">
        <v>54</v>
      </c>
      <c r="F169" s="32" t="s">
        <v>343</v>
      </c>
      <c r="G169" s="32" t="s">
        <v>32</v>
      </c>
      <c r="H169" s="32" t="s">
        <v>376</v>
      </c>
      <c r="I169" s="33">
        <v>8.872109</v>
      </c>
      <c r="J169" s="33">
        <v>8.8959599999999988</v>
      </c>
      <c r="K169" s="33">
        <v>8.9249580000000002</v>
      </c>
      <c r="L169" s="33">
        <v>8.9582289999999993</v>
      </c>
      <c r="M169" s="33">
        <v>8.9935310000000008</v>
      </c>
      <c r="N169" s="33">
        <v>9.0295719999999999</v>
      </c>
      <c r="O169" s="33">
        <v>9.0805049999999987</v>
      </c>
      <c r="P169" s="33">
        <v>9.1480920000000001</v>
      </c>
      <c r="Q169" s="33">
        <v>9.2196370000000005</v>
      </c>
      <c r="R169" s="33">
        <v>9.2985150000000001</v>
      </c>
      <c r="S169" s="33">
        <v>9.378126</v>
      </c>
      <c r="T169" s="33">
        <v>9.4492130000000003</v>
      </c>
      <c r="U169" s="33">
        <v>9.5193739999999991</v>
      </c>
      <c r="V169" s="33">
        <v>9.600378000000001</v>
      </c>
      <c r="W169" s="33">
        <v>9.6961089999999999</v>
      </c>
      <c r="X169" s="33">
        <v>9.7991859999999988</v>
      </c>
      <c r="Y169" s="33">
        <v>9.9230849999999986</v>
      </c>
      <c r="Z169" s="33">
        <v>10.057698</v>
      </c>
      <c r="AA169" s="33">
        <v>10.175214</v>
      </c>
      <c r="AB169" s="33">
        <v>10.278887000000001</v>
      </c>
      <c r="AC169" s="33">
        <v>10.353441999999999</v>
      </c>
      <c r="AD169" s="33">
        <v>10.415811</v>
      </c>
      <c r="AE169" s="33">
        <v>10.512120999999999</v>
      </c>
      <c r="AF169" s="33">
        <v>10.592701</v>
      </c>
      <c r="AG169" s="33">
        <v>10.603292999999999</v>
      </c>
      <c r="AH169" s="33">
        <v>10.624499999999999</v>
      </c>
      <c r="AI169" s="33">
        <v>10.640437</v>
      </c>
    </row>
    <row r="170" spans="1:35" ht="14.5" x14ac:dyDescent="0.35">
      <c r="A170" s="8" t="str">
        <f t="shared" si="2"/>
        <v>Bevölkerung insgesamtSlowakei</v>
      </c>
      <c r="B170" s="8">
        <v>170</v>
      </c>
      <c r="C170" s="32" t="s">
        <v>199</v>
      </c>
      <c r="D170" s="32" t="s">
        <v>23</v>
      </c>
      <c r="E170" s="32" t="s">
        <v>54</v>
      </c>
      <c r="F170" s="32" t="s">
        <v>343</v>
      </c>
      <c r="G170" s="32" t="s">
        <v>32</v>
      </c>
      <c r="H170" s="32" t="s">
        <v>376</v>
      </c>
      <c r="I170" s="33">
        <v>5.3887200000000002</v>
      </c>
      <c r="J170" s="33">
        <v>5.3788670000000005</v>
      </c>
      <c r="K170" s="33">
        <v>5.3769119999999999</v>
      </c>
      <c r="L170" s="33">
        <v>5.3733740000000001</v>
      </c>
      <c r="M170" s="33">
        <v>5.3722799999999999</v>
      </c>
      <c r="N170" s="33">
        <v>5.3728069999999999</v>
      </c>
      <c r="O170" s="33">
        <v>5.3730539999999998</v>
      </c>
      <c r="P170" s="33">
        <v>5.3746220000000005</v>
      </c>
      <c r="Q170" s="33">
        <v>5.3792330000000002</v>
      </c>
      <c r="R170" s="33">
        <v>5.386406</v>
      </c>
      <c r="S170" s="33">
        <v>5.3914279999999994</v>
      </c>
      <c r="T170" s="33">
        <v>5.3983840000000001</v>
      </c>
      <c r="U170" s="33">
        <v>5.4075790000000001</v>
      </c>
      <c r="V170" s="33">
        <v>5.4133930000000001</v>
      </c>
      <c r="W170" s="33">
        <v>5.4186490000000003</v>
      </c>
      <c r="X170" s="33">
        <v>5.4238010000000001</v>
      </c>
      <c r="Y170" s="33">
        <v>5.4307979999999993</v>
      </c>
      <c r="Z170" s="33">
        <v>5.4392319999999996</v>
      </c>
      <c r="AA170" s="33">
        <v>5.446771</v>
      </c>
      <c r="AB170" s="33">
        <v>5.4541469999999999</v>
      </c>
      <c r="AC170" s="33">
        <v>5.4588270000000003</v>
      </c>
      <c r="AD170" s="33">
        <v>5.447247</v>
      </c>
      <c r="AE170" s="33">
        <v>5.4637760000000002</v>
      </c>
      <c r="AF170" s="33">
        <v>5.4640969999999998</v>
      </c>
      <c r="AG170" s="33">
        <v>5.4750249999999996</v>
      </c>
      <c r="AH170" s="33">
        <v>5.4618850000000005</v>
      </c>
      <c r="AI170" s="33">
        <v>5.4482299999999997</v>
      </c>
    </row>
    <row r="171" spans="1:35" ht="14.5" x14ac:dyDescent="0.35">
      <c r="A171" s="8" t="str">
        <f t="shared" si="2"/>
        <v>Bevölkerung insgesamtSlowenien</v>
      </c>
      <c r="B171" s="8">
        <v>171</v>
      </c>
      <c r="C171" s="32" t="s">
        <v>199</v>
      </c>
      <c r="D171" s="32" t="s">
        <v>26</v>
      </c>
      <c r="E171" s="32" t="s">
        <v>54</v>
      </c>
      <c r="F171" s="32" t="s">
        <v>343</v>
      </c>
      <c r="G171" s="32" t="s">
        <v>32</v>
      </c>
      <c r="H171" s="32" t="s">
        <v>376</v>
      </c>
      <c r="I171" s="33">
        <v>1.9889250000000001</v>
      </c>
      <c r="J171" s="33">
        <v>1.9920599999999999</v>
      </c>
      <c r="K171" s="33">
        <v>1.9945299999999999</v>
      </c>
      <c r="L171" s="33">
        <v>1.995733</v>
      </c>
      <c r="M171" s="33">
        <v>1.997012</v>
      </c>
      <c r="N171" s="33">
        <v>2.0004740000000001</v>
      </c>
      <c r="O171" s="33">
        <v>2.0068670000000002</v>
      </c>
      <c r="P171" s="33">
        <v>2.0103230000000001</v>
      </c>
      <c r="Q171" s="33">
        <v>2.0213160000000001</v>
      </c>
      <c r="R171" s="33">
        <v>2.039669</v>
      </c>
      <c r="S171" s="33">
        <v>2.0485830000000003</v>
      </c>
      <c r="T171" s="33">
        <v>2.0528420000000001</v>
      </c>
      <c r="U171" s="33">
        <v>2.057159</v>
      </c>
      <c r="V171" s="33">
        <v>2.0599530000000001</v>
      </c>
      <c r="W171" s="33">
        <v>2.0619800000000001</v>
      </c>
      <c r="X171" s="33">
        <v>2.0635309999999998</v>
      </c>
      <c r="Y171" s="33">
        <v>2.065042</v>
      </c>
      <c r="Z171" s="33">
        <v>2.0663879999999999</v>
      </c>
      <c r="AA171" s="33">
        <v>2.0738939999999997</v>
      </c>
      <c r="AB171" s="33">
        <v>2.0883850000000002</v>
      </c>
      <c r="AC171" s="33">
        <v>2.1024189999999998</v>
      </c>
      <c r="AD171" s="33">
        <v>2.1080779999999999</v>
      </c>
      <c r="AE171" s="33">
        <v>2.1120760000000001</v>
      </c>
      <c r="AF171" s="33">
        <v>2.1204609999999997</v>
      </c>
      <c r="AG171" s="33">
        <v>2.125524</v>
      </c>
      <c r="AH171" s="33">
        <v>2.130096</v>
      </c>
      <c r="AI171" s="33">
        <v>2.1346790000000002</v>
      </c>
    </row>
    <row r="172" spans="1:35" ht="14.5" x14ac:dyDescent="0.35">
      <c r="A172" s="8" t="str">
        <f t="shared" si="2"/>
        <v>Bevölkerung insgesamtSpanien</v>
      </c>
      <c r="B172" s="8">
        <v>172</v>
      </c>
      <c r="C172" s="32" t="s">
        <v>199</v>
      </c>
      <c r="D172" s="32" t="s">
        <v>8</v>
      </c>
      <c r="E172" s="32" t="s">
        <v>54</v>
      </c>
      <c r="F172" s="32" t="s">
        <v>343</v>
      </c>
      <c r="G172" s="32" t="s">
        <v>32</v>
      </c>
      <c r="H172" s="32" t="s">
        <v>376</v>
      </c>
      <c r="I172" s="33">
        <v>40.567864</v>
      </c>
      <c r="J172" s="33">
        <v>40.850411999999999</v>
      </c>
      <c r="K172" s="33">
        <v>41.431557999999995</v>
      </c>
      <c r="L172" s="33">
        <v>42.187644999999996</v>
      </c>
      <c r="M172" s="33">
        <v>42.921894999999999</v>
      </c>
      <c r="N172" s="33">
        <v>43.653154999999998</v>
      </c>
      <c r="O172" s="33">
        <v>44.397317999999999</v>
      </c>
      <c r="P172" s="33">
        <v>45.226802999999997</v>
      </c>
      <c r="Q172" s="33">
        <v>45.954106000000003</v>
      </c>
      <c r="R172" s="33">
        <v>46.362946000000001</v>
      </c>
      <c r="S172" s="33">
        <v>46.576896999999995</v>
      </c>
      <c r="T172" s="33">
        <v>46.742697</v>
      </c>
      <c r="U172" s="33">
        <v>46.765434999999997</v>
      </c>
      <c r="V172" s="33">
        <v>46.604196999999999</v>
      </c>
      <c r="W172" s="33">
        <v>46.460732999999998</v>
      </c>
      <c r="X172" s="33">
        <v>46.422302999999999</v>
      </c>
      <c r="Y172" s="33">
        <v>46.458139000000003</v>
      </c>
      <c r="Z172" s="33">
        <v>46.571230999999997</v>
      </c>
      <c r="AA172" s="33">
        <v>46.782010999999997</v>
      </c>
      <c r="AB172" s="33">
        <v>47.118500999999995</v>
      </c>
      <c r="AC172" s="33">
        <v>47.359423999999997</v>
      </c>
      <c r="AD172" s="33">
        <v>47.443821000000007</v>
      </c>
      <c r="AE172" s="33">
        <v>47.786102</v>
      </c>
      <c r="AF172" s="33">
        <v>48.347909000000001</v>
      </c>
      <c r="AG172" s="33">
        <v>48.908745000000003</v>
      </c>
      <c r="AH172" s="33">
        <v>49.378269000000003</v>
      </c>
      <c r="AI172" s="33">
        <v>49.793047000000001</v>
      </c>
    </row>
    <row r="173" spans="1:35" ht="14.5" x14ac:dyDescent="0.35">
      <c r="A173" s="8" t="str">
        <f t="shared" si="2"/>
        <v>Bevölkerung insgesamtTschechische Republik</v>
      </c>
      <c r="B173" s="8">
        <v>173</v>
      </c>
      <c r="C173" s="32" t="s">
        <v>199</v>
      </c>
      <c r="D173" s="32" t="s">
        <v>22</v>
      </c>
      <c r="E173" s="32" t="s">
        <v>54</v>
      </c>
      <c r="F173" s="32" t="s">
        <v>343</v>
      </c>
      <c r="G173" s="32" t="s">
        <v>32</v>
      </c>
      <c r="H173" s="32" t="s">
        <v>376</v>
      </c>
      <c r="I173" s="33">
        <v>10.255063</v>
      </c>
      <c r="J173" s="33">
        <v>10.216604999999999</v>
      </c>
      <c r="K173" s="33">
        <v>10.196916</v>
      </c>
      <c r="L173" s="33">
        <v>10.193997999999999</v>
      </c>
      <c r="M173" s="33">
        <v>10.197101</v>
      </c>
      <c r="N173" s="33">
        <v>10.211216</v>
      </c>
      <c r="O173" s="33">
        <v>10.238905000000001</v>
      </c>
      <c r="P173" s="33">
        <v>10.298828</v>
      </c>
      <c r="Q173" s="33">
        <v>10.384602999999998</v>
      </c>
      <c r="R173" s="33">
        <v>10.443935999999999</v>
      </c>
      <c r="S173" s="33">
        <v>10.474410000000001</v>
      </c>
      <c r="T173" s="33">
        <v>10.496088</v>
      </c>
      <c r="U173" s="33">
        <v>10.510785</v>
      </c>
      <c r="V173" s="33">
        <v>10.514272</v>
      </c>
      <c r="W173" s="33">
        <v>10.525347</v>
      </c>
      <c r="X173" s="33">
        <v>10.546059</v>
      </c>
      <c r="Y173" s="33">
        <v>10.566332000000001</v>
      </c>
      <c r="Z173" s="33">
        <v>10.594438</v>
      </c>
      <c r="AA173" s="33">
        <v>10.629928</v>
      </c>
      <c r="AB173" s="33">
        <v>10.67187</v>
      </c>
      <c r="AC173" s="33">
        <v>10.623155000000001</v>
      </c>
      <c r="AD173" s="33">
        <v>10.621840000000001</v>
      </c>
      <c r="AE173" s="33">
        <v>10.8835</v>
      </c>
      <c r="AF173" s="33">
        <v>11.003375999999999</v>
      </c>
      <c r="AG173" s="33">
        <v>11.036386</v>
      </c>
      <c r="AH173" s="33">
        <v>11.058458</v>
      </c>
      <c r="AI173" s="33">
        <v>11.080575000000001</v>
      </c>
    </row>
    <row r="174" spans="1:35" ht="14.5" x14ac:dyDescent="0.35">
      <c r="A174" s="8" t="str">
        <f t="shared" si="2"/>
        <v>Bevölkerung insgesamtUngarn</v>
      </c>
      <c r="B174" s="8">
        <v>174</v>
      </c>
      <c r="C174" s="32" t="s">
        <v>199</v>
      </c>
      <c r="D174" s="32" t="s">
        <v>24</v>
      </c>
      <c r="E174" s="32" t="s">
        <v>54</v>
      </c>
      <c r="F174" s="32" t="s">
        <v>343</v>
      </c>
      <c r="G174" s="32" t="s">
        <v>32</v>
      </c>
      <c r="H174" s="32" t="s">
        <v>376</v>
      </c>
      <c r="I174" s="33">
        <v>10.210970999999999</v>
      </c>
      <c r="J174" s="33">
        <v>10.187575000000001</v>
      </c>
      <c r="K174" s="33">
        <v>10.158607</v>
      </c>
      <c r="L174" s="33">
        <v>10.129552</v>
      </c>
      <c r="M174" s="33">
        <v>10.107146</v>
      </c>
      <c r="N174" s="33">
        <v>10.087065000000001</v>
      </c>
      <c r="O174" s="33">
        <v>10.07137</v>
      </c>
      <c r="P174" s="33">
        <v>10.05578</v>
      </c>
      <c r="Q174" s="33">
        <v>10.038188</v>
      </c>
      <c r="R174" s="33">
        <v>10.022650000000001</v>
      </c>
      <c r="S174" s="33">
        <v>10.000022999999999</v>
      </c>
      <c r="T174" s="33">
        <v>9.9588230000000006</v>
      </c>
      <c r="U174" s="33">
        <v>9.913587999999999</v>
      </c>
      <c r="V174" s="33">
        <v>9.8727340000000012</v>
      </c>
      <c r="W174" s="33">
        <v>9.8330380000000002</v>
      </c>
      <c r="X174" s="33">
        <v>9.7977549999999987</v>
      </c>
      <c r="Y174" s="33">
        <v>9.7597549999999984</v>
      </c>
      <c r="Z174" s="33">
        <v>9.726756</v>
      </c>
      <c r="AA174" s="33">
        <v>9.7069639999999993</v>
      </c>
      <c r="AB174" s="33">
        <v>9.6948240000000006</v>
      </c>
      <c r="AC174" s="33">
        <v>9.670418999999999</v>
      </c>
      <c r="AD174" s="33">
        <v>9.6309320000000014</v>
      </c>
      <c r="AE174" s="33">
        <v>9.6050740000000001</v>
      </c>
      <c r="AF174" s="33">
        <v>9.5921859999999999</v>
      </c>
      <c r="AG174" s="33">
        <v>9.5730009999999996</v>
      </c>
      <c r="AH174" s="33">
        <v>9.544281999999999</v>
      </c>
      <c r="AI174" s="33">
        <v>9.5156489999999998</v>
      </c>
    </row>
    <row r="175" spans="1:35" ht="14.5" x14ac:dyDescent="0.35">
      <c r="A175" s="8" t="str">
        <f t="shared" si="2"/>
        <v>Bevölkerung insgesamtVereinigtes Königreich Großbritannien und Nordirland</v>
      </c>
      <c r="B175" s="8">
        <v>175</v>
      </c>
      <c r="C175" s="32" t="s">
        <v>199</v>
      </c>
      <c r="D175" s="32" t="s">
        <v>57</v>
      </c>
      <c r="E175" s="32" t="s">
        <v>54</v>
      </c>
      <c r="F175" s="32" t="s">
        <v>343</v>
      </c>
      <c r="G175" s="32" t="s">
        <v>32</v>
      </c>
      <c r="H175" s="32" t="s">
        <v>376</v>
      </c>
      <c r="I175" s="33">
        <v>58.886065000000002</v>
      </c>
      <c r="J175" s="33">
        <v>59.113016000000002</v>
      </c>
      <c r="K175" s="33">
        <v>59.365677000000005</v>
      </c>
      <c r="L175" s="33">
        <v>59.636661999999994</v>
      </c>
      <c r="M175" s="33">
        <v>59.950364</v>
      </c>
      <c r="N175" s="33">
        <v>60.413275999999996</v>
      </c>
      <c r="O175" s="33">
        <v>60.827067</v>
      </c>
      <c r="P175" s="33">
        <v>61.319074999999998</v>
      </c>
      <c r="Q175" s="33">
        <v>61.823771999999998</v>
      </c>
      <c r="R175" s="33">
        <v>62.260486</v>
      </c>
      <c r="S175" s="33">
        <v>62.759456</v>
      </c>
      <c r="T175" s="33">
        <v>63.285145</v>
      </c>
      <c r="U175" s="33">
        <v>63.710843000000004</v>
      </c>
      <c r="V175" s="33">
        <v>64.138721000000004</v>
      </c>
      <c r="W175" s="33">
        <v>64.619493000000006</v>
      </c>
      <c r="X175" s="33">
        <v>65.088058000000004</v>
      </c>
      <c r="Y175" s="33">
        <v>65.607140999999999</v>
      </c>
      <c r="Z175" s="33">
        <v>65.965992</v>
      </c>
      <c r="AA175" s="33">
        <v>66.288927000000001</v>
      </c>
      <c r="AB175" s="33">
        <v>66.630707000000001</v>
      </c>
      <c r="AC175" s="33">
        <v>66.744067000000001</v>
      </c>
      <c r="AD175" s="33">
        <v>66.983487999999994</v>
      </c>
      <c r="AE175" s="33">
        <v>67.603460999999996</v>
      </c>
      <c r="AF175" s="33">
        <v>68.349455000000006</v>
      </c>
      <c r="AG175" s="33">
        <v>68.827900999999997</v>
      </c>
      <c r="AH175" s="33">
        <v>69.309697</v>
      </c>
      <c r="AI175" s="33">
        <v>69.794864000000004</v>
      </c>
    </row>
    <row r="176" spans="1:35" ht="14.5" x14ac:dyDescent="0.35">
      <c r="A176" s="8" t="str">
        <f t="shared" si="2"/>
        <v>Bevölkerung insgesamtZypern</v>
      </c>
      <c r="B176" s="8">
        <v>176</v>
      </c>
      <c r="C176" s="32" t="s">
        <v>199</v>
      </c>
      <c r="D176" s="32" t="s">
        <v>30</v>
      </c>
      <c r="E176" s="32" t="s">
        <v>54</v>
      </c>
      <c r="F176" s="32" t="s">
        <v>343</v>
      </c>
      <c r="G176" s="32" t="s">
        <v>32</v>
      </c>
      <c r="H176" s="32" t="s">
        <v>376</v>
      </c>
      <c r="I176" s="33">
        <v>0.69402300000000006</v>
      </c>
      <c r="J176" s="33">
        <v>0.70154399999999995</v>
      </c>
      <c r="K176" s="33">
        <v>0.70962999999999998</v>
      </c>
      <c r="L176" s="33">
        <v>0.71830700000000003</v>
      </c>
      <c r="M176" s="33">
        <v>0.72798000000000007</v>
      </c>
      <c r="N176" s="33">
        <v>0.73853999999999997</v>
      </c>
      <c r="O176" s="33">
        <v>0.75096499999999999</v>
      </c>
      <c r="P176" s="33">
        <v>0.76712499999999995</v>
      </c>
      <c r="Q176" s="33">
        <v>0.786632</v>
      </c>
      <c r="R176" s="33">
        <v>0.80803499999999995</v>
      </c>
      <c r="S176" s="33">
        <v>0.82944600000000002</v>
      </c>
      <c r="T176" s="33">
        <v>0.850881</v>
      </c>
      <c r="U176" s="33">
        <v>0.86394500000000007</v>
      </c>
      <c r="V176" s="33">
        <v>0.86193900000000001</v>
      </c>
      <c r="W176" s="33">
        <v>0.85250400000000004</v>
      </c>
      <c r="X176" s="33">
        <v>0.84766399999999997</v>
      </c>
      <c r="Y176" s="33">
        <v>0.85156100000000001</v>
      </c>
      <c r="Z176" s="33">
        <v>0.85951900000000003</v>
      </c>
      <c r="AA176" s="33">
        <v>0.87006799999999995</v>
      </c>
      <c r="AB176" s="33">
        <v>0.88195199999999996</v>
      </c>
      <c r="AC176" s="33">
        <v>0.89200599999999997</v>
      </c>
      <c r="AD176" s="33">
        <v>0.90035600000000005</v>
      </c>
      <c r="AE176" s="33">
        <v>0.91270299999999993</v>
      </c>
      <c r="AF176" s="33">
        <v>0.9271029999999999</v>
      </c>
      <c r="AG176" s="33">
        <v>0.93915499999999996</v>
      </c>
      <c r="AH176" s="33">
        <v>0.94854700000000003</v>
      </c>
      <c r="AI176" s="33">
        <v>0.95803199999999999</v>
      </c>
    </row>
    <row r="177" spans="1:35" ht="14.5" x14ac:dyDescent="0.35">
      <c r="A177" s="8" t="str">
        <f t="shared" si="2"/>
        <v>BIPBelgien</v>
      </c>
      <c r="B177" s="8">
        <v>177</v>
      </c>
      <c r="C177" s="32" t="s">
        <v>307</v>
      </c>
      <c r="D177" s="32" t="s">
        <v>9</v>
      </c>
      <c r="E177" s="32" t="s">
        <v>360</v>
      </c>
      <c r="F177" s="32" t="s">
        <v>343</v>
      </c>
      <c r="G177" s="32" t="s">
        <v>32</v>
      </c>
      <c r="H177" s="32" t="s">
        <v>376</v>
      </c>
      <c r="I177" s="33">
        <v>256.37639999999999</v>
      </c>
      <c r="J177" s="33">
        <v>264.3349</v>
      </c>
      <c r="K177" s="33">
        <v>273.2559</v>
      </c>
      <c r="L177" s="33">
        <v>281.2002</v>
      </c>
      <c r="M177" s="33">
        <v>296.81970000000001</v>
      </c>
      <c r="N177" s="33">
        <v>310.0376</v>
      </c>
      <c r="O177" s="33">
        <v>325.1515</v>
      </c>
      <c r="P177" s="33">
        <v>343.6189</v>
      </c>
      <c r="Q177" s="33">
        <v>351.74310000000003</v>
      </c>
      <c r="R177" s="33">
        <v>347.73489999999998</v>
      </c>
      <c r="S177" s="33">
        <v>363.24239999999998</v>
      </c>
      <c r="T177" s="33">
        <v>378.74540000000002</v>
      </c>
      <c r="U177" s="33">
        <v>387.93490000000003</v>
      </c>
      <c r="V177" s="33">
        <v>394.61630000000002</v>
      </c>
      <c r="W177" s="33">
        <v>404.95830000000001</v>
      </c>
      <c r="X177" s="33">
        <v>415.53800000000001</v>
      </c>
      <c r="Y177" s="33">
        <v>428.46710000000002</v>
      </c>
      <c r="Z177" s="33">
        <v>443.40719999999999</v>
      </c>
      <c r="AA177" s="33">
        <v>459.49180000000001</v>
      </c>
      <c r="AB177" s="33">
        <v>479.44490000000002</v>
      </c>
      <c r="AC177" s="33">
        <v>463.7509</v>
      </c>
      <c r="AD177" s="33">
        <v>506.02319999999997</v>
      </c>
      <c r="AE177" s="33">
        <v>563.54359999999997</v>
      </c>
      <c r="AF177" s="33">
        <v>596.32060000000001</v>
      </c>
      <c r="AG177" s="33">
        <v>619.24609999999996</v>
      </c>
      <c r="AH177" s="33">
        <v>642.20000000000005</v>
      </c>
      <c r="AI177" s="33">
        <v>665.52530000000002</v>
      </c>
    </row>
    <row r="178" spans="1:35" ht="14.5" x14ac:dyDescent="0.35">
      <c r="A178" s="8" t="str">
        <f t="shared" si="2"/>
        <v>BIPBulgarien</v>
      </c>
      <c r="B178" s="8">
        <v>178</v>
      </c>
      <c r="C178" s="32" t="s">
        <v>307</v>
      </c>
      <c r="D178" s="32" t="s">
        <v>25</v>
      </c>
      <c r="E178" s="32" t="s">
        <v>360</v>
      </c>
      <c r="F178" s="32" t="s">
        <v>343</v>
      </c>
      <c r="G178" s="32" t="s">
        <v>32</v>
      </c>
      <c r="H178" s="32" t="s">
        <v>376</v>
      </c>
      <c r="I178" s="33">
        <v>14.4397</v>
      </c>
      <c r="J178" s="33">
        <v>15.9054</v>
      </c>
      <c r="K178" s="33">
        <v>17.478200000000001</v>
      </c>
      <c r="L178" s="33">
        <v>18.798200000000001</v>
      </c>
      <c r="M178" s="33">
        <v>21.093699999999998</v>
      </c>
      <c r="N178" s="33">
        <v>24.039899999999999</v>
      </c>
      <c r="O178" s="33">
        <v>27.4099</v>
      </c>
      <c r="P178" s="33">
        <v>32.464700000000001</v>
      </c>
      <c r="Q178" s="33">
        <v>37.246699999999997</v>
      </c>
      <c r="R178" s="33">
        <v>37.417700000000004</v>
      </c>
      <c r="S178" s="33">
        <v>38.29</v>
      </c>
      <c r="T178" s="33">
        <v>41.479900000000001</v>
      </c>
      <c r="U178" s="33">
        <v>42.255299999999998</v>
      </c>
      <c r="V178" s="33">
        <v>42.056199999999997</v>
      </c>
      <c r="W178" s="33">
        <v>43.024700000000003</v>
      </c>
      <c r="X178" s="33">
        <v>45.797800000000002</v>
      </c>
      <c r="Y178" s="33">
        <v>48.752099999999999</v>
      </c>
      <c r="Z178" s="33">
        <v>52.501800000000003</v>
      </c>
      <c r="AA178" s="33">
        <v>56.131300000000003</v>
      </c>
      <c r="AB178" s="33">
        <v>61.308199999999999</v>
      </c>
      <c r="AC178" s="33">
        <v>61.912500000000001</v>
      </c>
      <c r="AD178" s="33">
        <v>71.378399999999999</v>
      </c>
      <c r="AE178" s="33">
        <v>86.082400000000007</v>
      </c>
      <c r="AF178" s="33">
        <v>94.707899999999995</v>
      </c>
      <c r="AG178" s="33">
        <v>101.6301</v>
      </c>
      <c r="AH178" s="33">
        <v>106.976</v>
      </c>
      <c r="AI178" s="33">
        <v>113.21720000000001</v>
      </c>
    </row>
    <row r="179" spans="1:35" ht="14.5" x14ac:dyDescent="0.35">
      <c r="A179" s="8" t="str">
        <f t="shared" si="2"/>
        <v>BIPDänemark</v>
      </c>
      <c r="B179" s="8">
        <v>179</v>
      </c>
      <c r="C179" s="32" t="s">
        <v>307</v>
      </c>
      <c r="D179" s="32" t="s">
        <v>5</v>
      </c>
      <c r="E179" s="32" t="s">
        <v>360</v>
      </c>
      <c r="F179" s="32" t="s">
        <v>343</v>
      </c>
      <c r="G179" s="32" t="s">
        <v>32</v>
      </c>
      <c r="H179" s="32" t="s">
        <v>376</v>
      </c>
      <c r="I179" s="33">
        <v>177.8931</v>
      </c>
      <c r="J179" s="33">
        <v>184.14709999999999</v>
      </c>
      <c r="K179" s="33">
        <v>189.9571</v>
      </c>
      <c r="L179" s="33">
        <v>193.64189999999999</v>
      </c>
      <c r="M179" s="33">
        <v>202.917</v>
      </c>
      <c r="N179" s="33">
        <v>213.38050000000001</v>
      </c>
      <c r="O179" s="33">
        <v>225.93100000000001</v>
      </c>
      <c r="P179" s="33">
        <v>233.9588</v>
      </c>
      <c r="Q179" s="33">
        <v>242.72030000000001</v>
      </c>
      <c r="R179" s="33">
        <v>232.2688</v>
      </c>
      <c r="S179" s="33">
        <v>243.43010000000001</v>
      </c>
      <c r="T179" s="33">
        <v>248.10339999999999</v>
      </c>
      <c r="U179" s="33">
        <v>254.30119999999999</v>
      </c>
      <c r="V179" s="33">
        <v>259.52999999999997</v>
      </c>
      <c r="W179" s="33">
        <v>265.63490000000002</v>
      </c>
      <c r="X179" s="33">
        <v>272.19319999999999</v>
      </c>
      <c r="Y179" s="33">
        <v>282.26549999999997</v>
      </c>
      <c r="Z179" s="33">
        <v>294.35390000000001</v>
      </c>
      <c r="AA179" s="33">
        <v>301.01859999999999</v>
      </c>
      <c r="AB179" s="33">
        <v>308.54770000000002</v>
      </c>
      <c r="AC179" s="33">
        <v>312.11770000000001</v>
      </c>
      <c r="AD179" s="33">
        <v>345.23469999999998</v>
      </c>
      <c r="AE179" s="33">
        <v>382.31110000000001</v>
      </c>
      <c r="AF179" s="33">
        <v>376.4282</v>
      </c>
      <c r="AG179" s="33">
        <v>390.95800000000003</v>
      </c>
      <c r="AH179" s="33">
        <v>409.7337</v>
      </c>
      <c r="AI179" s="33">
        <v>424.88119999999998</v>
      </c>
    </row>
    <row r="180" spans="1:35" ht="14.5" x14ac:dyDescent="0.35">
      <c r="A180" s="8" t="str">
        <f t="shared" si="2"/>
        <v>BIPDeutschland</v>
      </c>
      <c r="B180" s="8">
        <v>180</v>
      </c>
      <c r="C180" s="32" t="s">
        <v>307</v>
      </c>
      <c r="D180" s="32" t="s">
        <v>2</v>
      </c>
      <c r="E180" s="32" t="s">
        <v>360</v>
      </c>
      <c r="F180" s="32" t="s">
        <v>343</v>
      </c>
      <c r="G180" s="32" t="s">
        <v>32</v>
      </c>
      <c r="H180" s="32" t="s">
        <v>376</v>
      </c>
      <c r="I180" s="33">
        <v>2129.66</v>
      </c>
      <c r="J180" s="33">
        <v>2195.5300000000002</v>
      </c>
      <c r="K180" s="33">
        <v>2223.36</v>
      </c>
      <c r="L180" s="33">
        <v>2240.81</v>
      </c>
      <c r="M180" s="33">
        <v>2293.04</v>
      </c>
      <c r="N180" s="33">
        <v>2325.71</v>
      </c>
      <c r="O180" s="33">
        <v>2426.1799999999998</v>
      </c>
      <c r="P180" s="33">
        <v>2542.2199999999998</v>
      </c>
      <c r="Q180" s="33">
        <v>2589.6799999999998</v>
      </c>
      <c r="R180" s="33">
        <v>2494.87</v>
      </c>
      <c r="S180" s="33">
        <v>2616.06</v>
      </c>
      <c r="T180" s="33">
        <v>2747.81</v>
      </c>
      <c r="U180" s="33">
        <v>2800.38</v>
      </c>
      <c r="V180" s="33">
        <v>2867.28</v>
      </c>
      <c r="W180" s="33">
        <v>2985.17</v>
      </c>
      <c r="X180" s="33">
        <v>3085.65</v>
      </c>
      <c r="Y180" s="33">
        <v>3196.11</v>
      </c>
      <c r="Z180" s="33">
        <v>3331.11</v>
      </c>
      <c r="AA180" s="33">
        <v>3431.13</v>
      </c>
      <c r="AB180" s="33">
        <v>3534.88</v>
      </c>
      <c r="AC180" s="33">
        <v>3449.62</v>
      </c>
      <c r="AD180" s="33">
        <v>3676.46</v>
      </c>
      <c r="AE180" s="33">
        <v>3953.85</v>
      </c>
      <c r="AF180" s="33">
        <v>4185.55</v>
      </c>
      <c r="AG180" s="33">
        <v>4304.1769999999997</v>
      </c>
      <c r="AH180" s="33">
        <v>4436.6450000000004</v>
      </c>
      <c r="AI180" s="33">
        <v>4596.6509999999998</v>
      </c>
    </row>
    <row r="181" spans="1:35" ht="14.5" x14ac:dyDescent="0.35">
      <c r="A181" s="8" t="str">
        <f t="shared" si="2"/>
        <v>BIPEstland</v>
      </c>
      <c r="B181" s="8">
        <v>181</v>
      </c>
      <c r="C181" s="32" t="s">
        <v>307</v>
      </c>
      <c r="D181" s="32" t="s">
        <v>18</v>
      </c>
      <c r="E181" s="32" t="s">
        <v>360</v>
      </c>
      <c r="F181" s="32" t="s">
        <v>343</v>
      </c>
      <c r="G181" s="32" t="s">
        <v>32</v>
      </c>
      <c r="H181" s="32" t="s">
        <v>376</v>
      </c>
      <c r="I181" s="33">
        <v>6.17164</v>
      </c>
      <c r="J181" s="33">
        <v>6.9821200000000001</v>
      </c>
      <c r="K181" s="33">
        <v>7.8248600000000001</v>
      </c>
      <c r="L181" s="33">
        <v>8.7467100000000002</v>
      </c>
      <c r="M181" s="33">
        <v>9.7796199999999995</v>
      </c>
      <c r="N181" s="33">
        <v>11.34544</v>
      </c>
      <c r="O181" s="33">
        <v>13.571160000000001</v>
      </c>
      <c r="P181" s="33">
        <v>16.402159999999999</v>
      </c>
      <c r="Q181" s="33">
        <v>16.618919999999999</v>
      </c>
      <c r="R181" s="33">
        <v>14.132540000000001</v>
      </c>
      <c r="S181" s="33">
        <v>14.741770000000001</v>
      </c>
      <c r="T181" s="33">
        <v>16.741859999999999</v>
      </c>
      <c r="U181" s="33">
        <v>18.086559999999999</v>
      </c>
      <c r="V181" s="33">
        <v>19.163229999999999</v>
      </c>
      <c r="W181" s="33">
        <v>20.365580000000001</v>
      </c>
      <c r="X181" s="33">
        <v>21.01088</v>
      </c>
      <c r="Y181" s="33">
        <v>22.188960000000002</v>
      </c>
      <c r="Z181" s="33">
        <v>24.316120000000002</v>
      </c>
      <c r="AA181" s="33">
        <v>26.438469999999999</v>
      </c>
      <c r="AB181" s="33">
        <v>28.472059999999999</v>
      </c>
      <c r="AC181" s="33">
        <v>27.859290000000001</v>
      </c>
      <c r="AD181" s="33">
        <v>31.456240000000001</v>
      </c>
      <c r="AE181" s="33">
        <v>36.442810000000001</v>
      </c>
      <c r="AF181" s="33">
        <v>38.187779999999997</v>
      </c>
      <c r="AG181" s="33">
        <v>39.755569999999999</v>
      </c>
      <c r="AH181" s="33">
        <v>41.809939999999997</v>
      </c>
      <c r="AI181" s="33">
        <v>44.324420000000003</v>
      </c>
    </row>
    <row r="182" spans="1:35" ht="14.5" x14ac:dyDescent="0.35">
      <c r="A182" s="8" t="str">
        <f t="shared" si="2"/>
        <v>BIPEU27</v>
      </c>
      <c r="B182" s="8">
        <v>182</v>
      </c>
      <c r="C182" s="32" t="s">
        <v>307</v>
      </c>
      <c r="D182" s="32" t="s">
        <v>367</v>
      </c>
      <c r="E182" s="32" t="s">
        <v>360</v>
      </c>
      <c r="F182" s="32" t="s">
        <v>343</v>
      </c>
      <c r="G182" s="32" t="s">
        <v>32</v>
      </c>
      <c r="H182" s="32" t="s">
        <v>376</v>
      </c>
      <c r="I182" s="33">
        <v>7884.97</v>
      </c>
      <c r="J182" s="33">
        <v>8260.2800000000007</v>
      </c>
      <c r="K182" s="33">
        <v>8559.6200000000008</v>
      </c>
      <c r="L182" s="33">
        <v>8792.7099999999991</v>
      </c>
      <c r="M182" s="33">
        <v>9195.75</v>
      </c>
      <c r="N182" s="33">
        <v>9600.08</v>
      </c>
      <c r="O182" s="33">
        <v>10160.799999999999</v>
      </c>
      <c r="P182" s="33">
        <v>10788.36</v>
      </c>
      <c r="Q182" s="33">
        <v>11137.24</v>
      </c>
      <c r="R182" s="33">
        <v>10651.75</v>
      </c>
      <c r="S182" s="33">
        <v>11048.43</v>
      </c>
      <c r="T182" s="33">
        <v>11408.46</v>
      </c>
      <c r="U182" s="33">
        <v>11467.79</v>
      </c>
      <c r="V182" s="33">
        <v>11595.37</v>
      </c>
      <c r="W182" s="33">
        <v>11868.14</v>
      </c>
      <c r="X182" s="33">
        <v>12307.17</v>
      </c>
      <c r="Y182" s="33">
        <v>12640.5</v>
      </c>
      <c r="Z182" s="33">
        <v>13168.34</v>
      </c>
      <c r="AA182" s="33">
        <v>13628.37</v>
      </c>
      <c r="AB182" s="33">
        <v>14122.99</v>
      </c>
      <c r="AC182" s="33">
        <v>13580.27</v>
      </c>
      <c r="AD182" s="33">
        <v>14794.46</v>
      </c>
      <c r="AE182" s="33">
        <v>16144.22</v>
      </c>
      <c r="AF182" s="33">
        <v>17193.75</v>
      </c>
      <c r="AG182" s="33">
        <v>17907.53</v>
      </c>
      <c r="AH182" s="33">
        <v>18609.82</v>
      </c>
      <c r="AI182" s="33">
        <v>19344.28</v>
      </c>
    </row>
    <row r="183" spans="1:35" ht="14.5" x14ac:dyDescent="0.35">
      <c r="A183" s="8" t="str">
        <f t="shared" si="2"/>
        <v>BIPFinnland</v>
      </c>
      <c r="B183" s="8">
        <v>183</v>
      </c>
      <c r="C183" s="32" t="s">
        <v>307</v>
      </c>
      <c r="D183" s="32" t="s">
        <v>14</v>
      </c>
      <c r="E183" s="32" t="s">
        <v>360</v>
      </c>
      <c r="F183" s="32" t="s">
        <v>343</v>
      </c>
      <c r="G183" s="32" t="s">
        <v>32</v>
      </c>
      <c r="H183" s="32" t="s">
        <v>376</v>
      </c>
      <c r="I183" s="33">
        <v>136.386</v>
      </c>
      <c r="J183" s="33">
        <v>144.613</v>
      </c>
      <c r="K183" s="33">
        <v>148.44</v>
      </c>
      <c r="L183" s="33">
        <v>151.714</v>
      </c>
      <c r="M183" s="33">
        <v>158.74100000000001</v>
      </c>
      <c r="N183" s="33">
        <v>164.666</v>
      </c>
      <c r="O183" s="33">
        <v>172.86099999999999</v>
      </c>
      <c r="P183" s="33">
        <v>187.059</v>
      </c>
      <c r="Q183" s="33">
        <v>194.25299999999999</v>
      </c>
      <c r="R183" s="33">
        <v>181.73500000000001</v>
      </c>
      <c r="S183" s="33">
        <v>188.14699999999999</v>
      </c>
      <c r="T183" s="33">
        <v>197.655</v>
      </c>
      <c r="U183" s="33">
        <v>200.37799999999999</v>
      </c>
      <c r="V183" s="33">
        <v>203.49700000000001</v>
      </c>
      <c r="W183" s="33">
        <v>205.85499999999999</v>
      </c>
      <c r="X183" s="33">
        <v>210.19200000000001</v>
      </c>
      <c r="Y183" s="33">
        <v>215.71700000000001</v>
      </c>
      <c r="Z183" s="33">
        <v>224.70599999999999</v>
      </c>
      <c r="AA183" s="33">
        <v>231.905</v>
      </c>
      <c r="AB183" s="33">
        <v>238.518</v>
      </c>
      <c r="AC183" s="33">
        <v>236.387</v>
      </c>
      <c r="AD183" s="33">
        <v>248.76400000000001</v>
      </c>
      <c r="AE183" s="33">
        <v>266.12400000000002</v>
      </c>
      <c r="AF183" s="33">
        <v>273.32</v>
      </c>
      <c r="AG183" s="33">
        <v>276.37549999999999</v>
      </c>
      <c r="AH183" s="33">
        <v>286.56580000000002</v>
      </c>
      <c r="AI183" s="33">
        <v>296.91759999999999</v>
      </c>
    </row>
    <row r="184" spans="1:35" ht="14.5" x14ac:dyDescent="0.35">
      <c r="A184" s="8" t="str">
        <f t="shared" si="2"/>
        <v>BIPFrankreich</v>
      </c>
      <c r="B184" s="8">
        <v>184</v>
      </c>
      <c r="C184" s="32" t="s">
        <v>307</v>
      </c>
      <c r="D184" s="32" t="s">
        <v>0</v>
      </c>
      <c r="E184" s="32" t="s">
        <v>360</v>
      </c>
      <c r="F184" s="32" t="s">
        <v>343</v>
      </c>
      <c r="G184" s="32" t="s">
        <v>32</v>
      </c>
      <c r="H184" s="32" t="s">
        <v>376</v>
      </c>
      <c r="I184" s="33">
        <v>1473.5170000000001</v>
      </c>
      <c r="J184" s="33">
        <v>1530.0709999999999</v>
      </c>
      <c r="K184" s="33">
        <v>1578.33</v>
      </c>
      <c r="L184" s="33">
        <v>1622.3130000000001</v>
      </c>
      <c r="M184" s="33">
        <v>1696.1079999999999</v>
      </c>
      <c r="N184" s="33">
        <v>1762.048</v>
      </c>
      <c r="O184" s="33">
        <v>1846.021</v>
      </c>
      <c r="P184" s="33">
        <v>1937.876</v>
      </c>
      <c r="Q184" s="33">
        <v>1990</v>
      </c>
      <c r="R184" s="33">
        <v>1935.84</v>
      </c>
      <c r="S184" s="33">
        <v>1996.075</v>
      </c>
      <c r="T184" s="33">
        <v>2062.1410000000001</v>
      </c>
      <c r="U184" s="33">
        <v>2088.2869999999998</v>
      </c>
      <c r="V184" s="33">
        <v>2120.3519999999999</v>
      </c>
      <c r="W184" s="33">
        <v>2153.7330000000002</v>
      </c>
      <c r="X184" s="33">
        <v>2201.402</v>
      </c>
      <c r="Y184" s="33">
        <v>2231.819</v>
      </c>
      <c r="Z184" s="33">
        <v>2291.681</v>
      </c>
      <c r="AA184" s="33">
        <v>2355.3629999999998</v>
      </c>
      <c r="AB184" s="33">
        <v>2432.2069999999999</v>
      </c>
      <c r="AC184" s="33">
        <v>2318.2759999999998</v>
      </c>
      <c r="AD184" s="33">
        <v>2508.1019999999999</v>
      </c>
      <c r="AE184" s="33">
        <v>2655.4349999999999</v>
      </c>
      <c r="AF184" s="33">
        <v>2822.4549999999999</v>
      </c>
      <c r="AG184" s="33">
        <v>2917.9360000000001</v>
      </c>
      <c r="AH184" s="33">
        <v>2990.123</v>
      </c>
      <c r="AI184" s="33">
        <v>3081.944</v>
      </c>
    </row>
    <row r="185" spans="1:35" ht="14.5" x14ac:dyDescent="0.35">
      <c r="A185" s="8" t="str">
        <f t="shared" si="2"/>
        <v>BIPGriechenland</v>
      </c>
      <c r="B185" s="8">
        <v>185</v>
      </c>
      <c r="C185" s="32" t="s">
        <v>307</v>
      </c>
      <c r="D185" s="32" t="s">
        <v>6</v>
      </c>
      <c r="E185" s="32" t="s">
        <v>360</v>
      </c>
      <c r="F185" s="32" t="s">
        <v>343</v>
      </c>
      <c r="G185" s="32" t="s">
        <v>32</v>
      </c>
      <c r="H185" s="32" t="s">
        <v>376</v>
      </c>
      <c r="I185" s="33">
        <v>137.82749999999999</v>
      </c>
      <c r="J185" s="33">
        <v>147.43870000000001</v>
      </c>
      <c r="K185" s="33">
        <v>158.9023</v>
      </c>
      <c r="L185" s="33">
        <v>174.096</v>
      </c>
      <c r="M185" s="33">
        <v>188.90520000000001</v>
      </c>
      <c r="N185" s="33">
        <v>194.77340000000001</v>
      </c>
      <c r="O185" s="33">
        <v>214.2989</v>
      </c>
      <c r="P185" s="33">
        <v>229.28280000000001</v>
      </c>
      <c r="Q185" s="33">
        <v>238.7354</v>
      </c>
      <c r="R185" s="33">
        <v>234.32259999999999</v>
      </c>
      <c r="S185" s="33">
        <v>223.59049999999999</v>
      </c>
      <c r="T185" s="33">
        <v>203.47499999999999</v>
      </c>
      <c r="U185" s="33">
        <v>185.89920000000001</v>
      </c>
      <c r="V185" s="33">
        <v>178.1139</v>
      </c>
      <c r="W185" s="33">
        <v>176.0718</v>
      </c>
      <c r="X185" s="33">
        <v>175.3629</v>
      </c>
      <c r="Y185" s="33">
        <v>174.44820000000001</v>
      </c>
      <c r="Z185" s="33">
        <v>177.3785</v>
      </c>
      <c r="AA185" s="33">
        <v>180.6157</v>
      </c>
      <c r="AB185" s="33">
        <v>185.18119999999999</v>
      </c>
      <c r="AC185" s="33">
        <v>167.5395</v>
      </c>
      <c r="AD185" s="33">
        <v>184.5746</v>
      </c>
      <c r="AE185" s="33">
        <v>207.85419999999999</v>
      </c>
      <c r="AF185" s="33">
        <v>225.1969</v>
      </c>
      <c r="AG185" s="33">
        <v>237.9872</v>
      </c>
      <c r="AH185" s="33">
        <v>249.46799999999999</v>
      </c>
      <c r="AI185" s="33">
        <v>260.65379999999999</v>
      </c>
    </row>
    <row r="186" spans="1:35" ht="14.5" x14ac:dyDescent="0.35">
      <c r="A186" s="8" t="str">
        <f t="shared" si="2"/>
        <v>BIPIrland</v>
      </c>
      <c r="B186" s="8">
        <v>186</v>
      </c>
      <c r="C186" s="32" t="s">
        <v>307</v>
      </c>
      <c r="D186" s="32" t="s">
        <v>4</v>
      </c>
      <c r="E186" s="32" t="s">
        <v>360</v>
      </c>
      <c r="F186" s="32" t="s">
        <v>343</v>
      </c>
      <c r="G186" s="32" t="s">
        <v>32</v>
      </c>
      <c r="H186" s="32" t="s">
        <v>376</v>
      </c>
      <c r="I186" s="33">
        <v>108.4953</v>
      </c>
      <c r="J186" s="33">
        <v>122.08920000000001</v>
      </c>
      <c r="K186" s="33">
        <v>135.99789999999999</v>
      </c>
      <c r="L186" s="33">
        <v>145.57689999999999</v>
      </c>
      <c r="M186" s="33">
        <v>156.26</v>
      </c>
      <c r="N186" s="33">
        <v>170.30680000000001</v>
      </c>
      <c r="O186" s="33">
        <v>184.9162</v>
      </c>
      <c r="P186" s="33">
        <v>197.0694</v>
      </c>
      <c r="Q186" s="33">
        <v>187.28299999999999</v>
      </c>
      <c r="R186" s="33">
        <v>169.5197</v>
      </c>
      <c r="S186" s="33">
        <v>167.44579999999999</v>
      </c>
      <c r="T186" s="33">
        <v>173.3801</v>
      </c>
      <c r="U186" s="33">
        <v>176.89359999999999</v>
      </c>
      <c r="V186" s="33">
        <v>183.1927</v>
      </c>
      <c r="W186" s="33">
        <v>200.81829999999999</v>
      </c>
      <c r="X186" s="33">
        <v>272.54430000000002</v>
      </c>
      <c r="Y186" s="33">
        <v>276.20589999999999</v>
      </c>
      <c r="Z186" s="33">
        <v>308.52280000000002</v>
      </c>
      <c r="AA186" s="33">
        <v>334.86579999999998</v>
      </c>
      <c r="AB186" s="33">
        <v>363.67489999999998</v>
      </c>
      <c r="AC186" s="33">
        <v>382.2072</v>
      </c>
      <c r="AD186" s="33">
        <v>449.21660000000003</v>
      </c>
      <c r="AE186" s="33">
        <v>520.93529999999998</v>
      </c>
      <c r="AF186" s="33">
        <v>509.95179999999999</v>
      </c>
      <c r="AG186" s="33">
        <v>523.86839999999995</v>
      </c>
      <c r="AH186" s="33">
        <v>556.20960000000002</v>
      </c>
      <c r="AI186" s="33">
        <v>586.02200000000005</v>
      </c>
    </row>
    <row r="187" spans="1:35" ht="14.5" x14ac:dyDescent="0.35">
      <c r="A187" s="8" t="str">
        <f t="shared" si="2"/>
        <v>BIPItalien</v>
      </c>
      <c r="B187" s="8">
        <v>187</v>
      </c>
      <c r="C187" s="32" t="s">
        <v>307</v>
      </c>
      <c r="D187" s="32" t="s">
        <v>3</v>
      </c>
      <c r="E187" s="32" t="s">
        <v>360</v>
      </c>
      <c r="F187" s="32" t="s">
        <v>343</v>
      </c>
      <c r="G187" s="32" t="s">
        <v>32</v>
      </c>
      <c r="H187" s="32" t="s">
        <v>376</v>
      </c>
      <c r="I187" s="33">
        <v>1244.7439999999999</v>
      </c>
      <c r="J187" s="33">
        <v>1308.623</v>
      </c>
      <c r="K187" s="33">
        <v>1355.5219999999999</v>
      </c>
      <c r="L187" s="33">
        <v>1399.386</v>
      </c>
      <c r="M187" s="33">
        <v>1457.356</v>
      </c>
      <c r="N187" s="33">
        <v>1499.0730000000001</v>
      </c>
      <c r="O187" s="33">
        <v>1559.864</v>
      </c>
      <c r="P187" s="33">
        <v>1621.7149999999999</v>
      </c>
      <c r="Q187" s="33">
        <v>1643.7190000000001</v>
      </c>
      <c r="R187" s="33">
        <v>1584.107</v>
      </c>
      <c r="S187" s="33">
        <v>1617.9449999999999</v>
      </c>
      <c r="T187" s="33">
        <v>1657.3620000000001</v>
      </c>
      <c r="U187" s="33">
        <v>1632.8989999999999</v>
      </c>
      <c r="V187" s="33">
        <v>1621.261</v>
      </c>
      <c r="W187" s="33">
        <v>1635.8710000000001</v>
      </c>
      <c r="X187" s="33">
        <v>1663.278</v>
      </c>
      <c r="Y187" s="33">
        <v>1704.857</v>
      </c>
      <c r="Z187" s="33">
        <v>1744.4929999999999</v>
      </c>
      <c r="AA187" s="33">
        <v>1777.7439999999999</v>
      </c>
      <c r="AB187" s="33">
        <v>1804.067</v>
      </c>
      <c r="AC187" s="33">
        <v>1670.0119999999999</v>
      </c>
      <c r="AD187" s="33">
        <v>1842.5070000000001</v>
      </c>
      <c r="AE187" s="33">
        <v>1997.0550000000001</v>
      </c>
      <c r="AF187" s="33">
        <v>2128.0010000000002</v>
      </c>
      <c r="AG187" s="33">
        <v>2176.5709999999999</v>
      </c>
      <c r="AH187" s="33">
        <v>2240.9430000000002</v>
      </c>
      <c r="AI187" s="33">
        <v>2308.8159999999998</v>
      </c>
    </row>
    <row r="188" spans="1:35" ht="14.5" x14ac:dyDescent="0.35">
      <c r="A188" s="8" t="str">
        <f t="shared" si="2"/>
        <v>BIPKroatien</v>
      </c>
      <c r="B188" s="8">
        <v>188</v>
      </c>
      <c r="C188" s="32" t="s">
        <v>307</v>
      </c>
      <c r="D188" s="32" t="s">
        <v>27</v>
      </c>
      <c r="E188" s="32" t="s">
        <v>360</v>
      </c>
      <c r="F188" s="32" t="s">
        <v>343</v>
      </c>
      <c r="G188" s="32" t="s">
        <v>32</v>
      </c>
      <c r="H188" s="32" t="s">
        <v>376</v>
      </c>
      <c r="I188" s="33">
        <v>23.626049999999999</v>
      </c>
      <c r="J188" s="33">
        <v>25.936599999999999</v>
      </c>
      <c r="K188" s="33">
        <v>28.760909999999999</v>
      </c>
      <c r="L188" s="33">
        <v>31.016369999999998</v>
      </c>
      <c r="M188" s="33">
        <v>33.80292</v>
      </c>
      <c r="N188" s="33">
        <v>36.834940000000003</v>
      </c>
      <c r="O188" s="33">
        <v>40.626600000000003</v>
      </c>
      <c r="P188" s="33">
        <v>44.428939999999997</v>
      </c>
      <c r="Q188" s="33">
        <v>48.560789999999997</v>
      </c>
      <c r="R188" s="33">
        <v>45.865250000000003</v>
      </c>
      <c r="S188" s="33">
        <v>45.989139999999999</v>
      </c>
      <c r="T188" s="33">
        <v>45.76934</v>
      </c>
      <c r="U188" s="33">
        <v>44.87088</v>
      </c>
      <c r="V188" s="33">
        <v>44.803820000000002</v>
      </c>
      <c r="W188" s="33">
        <v>44.284529999999997</v>
      </c>
      <c r="X188" s="33">
        <v>45.493119999999998</v>
      </c>
      <c r="Y188" s="33">
        <v>47.577300000000001</v>
      </c>
      <c r="Z188" s="33">
        <v>50.207320000000003</v>
      </c>
      <c r="AA188" s="33">
        <v>53.035820000000001</v>
      </c>
      <c r="AB188" s="33">
        <v>55.768859999999997</v>
      </c>
      <c r="AC188" s="33">
        <v>50.720970000000001</v>
      </c>
      <c r="AD188" s="33">
        <v>58.394570000000002</v>
      </c>
      <c r="AE188" s="33">
        <v>67.611900000000006</v>
      </c>
      <c r="AF188" s="33">
        <v>78.044820000000001</v>
      </c>
      <c r="AG188" s="33">
        <v>86.237539999999996</v>
      </c>
      <c r="AH188" s="33">
        <v>91.916480000000007</v>
      </c>
      <c r="AI188" s="33">
        <v>96.485560000000007</v>
      </c>
    </row>
    <row r="189" spans="1:35" ht="14.5" x14ac:dyDescent="0.35">
      <c r="A189" s="8" t="str">
        <f t="shared" si="2"/>
        <v>BIPLettland</v>
      </c>
      <c r="B189" s="8">
        <v>189</v>
      </c>
      <c r="C189" s="32" t="s">
        <v>307</v>
      </c>
      <c r="D189" s="32" t="s">
        <v>19</v>
      </c>
      <c r="E189" s="32" t="s">
        <v>360</v>
      </c>
      <c r="F189" s="32" t="s">
        <v>343</v>
      </c>
      <c r="G189" s="32" t="s">
        <v>32</v>
      </c>
      <c r="H189" s="32" t="s">
        <v>376</v>
      </c>
      <c r="I189" s="33">
        <v>8.4174299999999995</v>
      </c>
      <c r="J189" s="33">
        <v>9.1828299999999992</v>
      </c>
      <c r="K189" s="33">
        <v>9.8401899999999998</v>
      </c>
      <c r="L189" s="33">
        <v>10.0297</v>
      </c>
      <c r="M189" s="33">
        <v>11.22922</v>
      </c>
      <c r="N189" s="33">
        <v>13.227119999999999</v>
      </c>
      <c r="O189" s="33">
        <v>16.44847</v>
      </c>
      <c r="P189" s="33">
        <v>21.593620000000001</v>
      </c>
      <c r="Q189" s="33">
        <v>23.356200000000001</v>
      </c>
      <c r="R189" s="33">
        <v>18.40615</v>
      </c>
      <c r="S189" s="33">
        <v>17.571719999999999</v>
      </c>
      <c r="T189" s="33">
        <v>19.023150000000001</v>
      </c>
      <c r="U189" s="33">
        <v>21.271840000000001</v>
      </c>
      <c r="V189" s="33">
        <v>21.998259999999998</v>
      </c>
      <c r="W189" s="33">
        <v>22.790510000000001</v>
      </c>
      <c r="X189" s="33">
        <v>23.744260000000001</v>
      </c>
      <c r="Y189" s="33">
        <v>24.498169999999998</v>
      </c>
      <c r="Z189" s="33">
        <v>26.017130000000002</v>
      </c>
      <c r="AA189" s="33">
        <v>28.15344</v>
      </c>
      <c r="AB189" s="33">
        <v>29.567</v>
      </c>
      <c r="AC189" s="33">
        <v>29.224340000000002</v>
      </c>
      <c r="AD189" s="33">
        <v>32.285299999999999</v>
      </c>
      <c r="AE189" s="33">
        <v>36.103659999999998</v>
      </c>
      <c r="AF189" s="33">
        <v>39.072479999999999</v>
      </c>
      <c r="AG189" s="33">
        <v>40.03837</v>
      </c>
      <c r="AH189" s="33">
        <v>41.584119999999999</v>
      </c>
      <c r="AI189" s="33">
        <v>43.32685</v>
      </c>
    </row>
    <row r="190" spans="1:35" ht="14.5" x14ac:dyDescent="0.35">
      <c r="A190" s="8" t="str">
        <f t="shared" si="2"/>
        <v>BIPLitauen</v>
      </c>
      <c r="B190" s="8">
        <v>190</v>
      </c>
      <c r="C190" s="32" t="s">
        <v>307</v>
      </c>
      <c r="D190" s="32" t="s">
        <v>20</v>
      </c>
      <c r="E190" s="32" t="s">
        <v>360</v>
      </c>
      <c r="F190" s="32" t="s">
        <v>343</v>
      </c>
      <c r="G190" s="32" t="s">
        <v>32</v>
      </c>
      <c r="H190" s="32" t="s">
        <v>376</v>
      </c>
      <c r="I190" s="33">
        <v>12.503740000000001</v>
      </c>
      <c r="J190" s="33">
        <v>13.690659999999999</v>
      </c>
      <c r="K190" s="33">
        <v>15.177199999999999</v>
      </c>
      <c r="L190" s="33">
        <v>16.674589999999998</v>
      </c>
      <c r="M190" s="33">
        <v>18.312470000000001</v>
      </c>
      <c r="N190" s="33">
        <v>20.985980000000001</v>
      </c>
      <c r="O190" s="33">
        <v>23.999590000000001</v>
      </c>
      <c r="P190" s="33">
        <v>29.03406</v>
      </c>
      <c r="Q190" s="33">
        <v>32.683100000000003</v>
      </c>
      <c r="R190" s="33">
        <v>26.973459999999999</v>
      </c>
      <c r="S190" s="33">
        <v>27.663430000000002</v>
      </c>
      <c r="T190" s="33">
        <v>31.06644</v>
      </c>
      <c r="U190" s="33">
        <v>33.240430000000003</v>
      </c>
      <c r="V190" s="33">
        <v>34.874029999999998</v>
      </c>
      <c r="W190" s="33">
        <v>36.410130000000002</v>
      </c>
      <c r="X190" s="33">
        <v>37.440710000000003</v>
      </c>
      <c r="Y190" s="33">
        <v>38.820700000000002</v>
      </c>
      <c r="Z190" s="33">
        <v>42.274549999999998</v>
      </c>
      <c r="AA190" s="33">
        <v>45.947400000000002</v>
      </c>
      <c r="AB190" s="33">
        <v>49.239229999999999</v>
      </c>
      <c r="AC190" s="33">
        <v>50.264609999999998</v>
      </c>
      <c r="AD190" s="33">
        <v>56.679659999999998</v>
      </c>
      <c r="AE190" s="33">
        <v>67.455460000000002</v>
      </c>
      <c r="AF190" s="33">
        <v>73.792829999999995</v>
      </c>
      <c r="AG190" s="33">
        <v>78.117729999999995</v>
      </c>
      <c r="AH190" s="33">
        <v>83.232150000000004</v>
      </c>
      <c r="AI190" s="33">
        <v>87.617900000000006</v>
      </c>
    </row>
    <row r="191" spans="1:35" ht="14.5" x14ac:dyDescent="0.35">
      <c r="A191" s="8" t="str">
        <f t="shared" si="2"/>
        <v>BIPLuxemburg</v>
      </c>
      <c r="B191" s="8">
        <v>191</v>
      </c>
      <c r="C191" s="32" t="s">
        <v>307</v>
      </c>
      <c r="D191" s="32" t="s">
        <v>10</v>
      </c>
      <c r="E191" s="32" t="s">
        <v>360</v>
      </c>
      <c r="F191" s="32" t="s">
        <v>343</v>
      </c>
      <c r="G191" s="32" t="s">
        <v>32</v>
      </c>
      <c r="H191" s="32" t="s">
        <v>376</v>
      </c>
      <c r="I191" s="33">
        <v>22.98603</v>
      </c>
      <c r="J191" s="33">
        <v>23.87989</v>
      </c>
      <c r="K191" s="33">
        <v>25.011089999999999</v>
      </c>
      <c r="L191" s="33">
        <v>26.22729</v>
      </c>
      <c r="M191" s="33">
        <v>28.18939</v>
      </c>
      <c r="N191" s="33">
        <v>30.280989999999999</v>
      </c>
      <c r="O191" s="33">
        <v>34.175049999999999</v>
      </c>
      <c r="P191" s="33">
        <v>37.6419</v>
      </c>
      <c r="Q191" s="33">
        <v>40.00956</v>
      </c>
      <c r="R191" s="33">
        <v>39.050739999999998</v>
      </c>
      <c r="S191" s="33">
        <v>42.402720000000002</v>
      </c>
      <c r="T191" s="33">
        <v>44.32347</v>
      </c>
      <c r="U191" s="33">
        <v>46.526240000000001</v>
      </c>
      <c r="V191" s="33">
        <v>49.09449</v>
      </c>
      <c r="W191" s="33">
        <v>51.791319999999999</v>
      </c>
      <c r="X191" s="33">
        <v>54.142299999999999</v>
      </c>
      <c r="Y191" s="33">
        <v>56.208069999999999</v>
      </c>
      <c r="Z191" s="33">
        <v>58.168779999999998</v>
      </c>
      <c r="AA191" s="33">
        <v>60.121160000000003</v>
      </c>
      <c r="AB191" s="33">
        <v>62.431530000000002</v>
      </c>
      <c r="AC191" s="33">
        <v>64.524270000000001</v>
      </c>
      <c r="AD191" s="33">
        <v>72.360860000000002</v>
      </c>
      <c r="AE191" s="33">
        <v>77.528999999999996</v>
      </c>
      <c r="AF191" s="33">
        <v>79.309619999999995</v>
      </c>
      <c r="AG191" s="33">
        <v>83.425200000000004</v>
      </c>
      <c r="AH191" s="33">
        <v>87.897630000000007</v>
      </c>
      <c r="AI191" s="33">
        <v>92.430329999999998</v>
      </c>
    </row>
    <row r="192" spans="1:35" ht="14.5" x14ac:dyDescent="0.35">
      <c r="A192" s="8" t="str">
        <f t="shared" si="2"/>
        <v>BIPMalta</v>
      </c>
      <c r="B192" s="8">
        <v>192</v>
      </c>
      <c r="C192" s="32" t="s">
        <v>307</v>
      </c>
      <c r="D192" s="32" t="s">
        <v>16</v>
      </c>
      <c r="E192" s="32" t="s">
        <v>360</v>
      </c>
      <c r="F192" s="32" t="s">
        <v>343</v>
      </c>
      <c r="G192" s="32" t="s">
        <v>32</v>
      </c>
      <c r="H192" s="32" t="s">
        <v>376</v>
      </c>
      <c r="I192" s="33">
        <v>4.3769600000000004</v>
      </c>
      <c r="J192" s="33">
        <v>4.5460500000000001</v>
      </c>
      <c r="K192" s="33">
        <v>4.7244599999999997</v>
      </c>
      <c r="L192" s="33">
        <v>4.7969299999999997</v>
      </c>
      <c r="M192" s="33">
        <v>4.9155899999999999</v>
      </c>
      <c r="N192" s="33">
        <v>5.13375</v>
      </c>
      <c r="O192" s="33">
        <v>5.3805699999999996</v>
      </c>
      <c r="P192" s="33">
        <v>5.7781900000000004</v>
      </c>
      <c r="Q192" s="33">
        <v>6.2365199999999996</v>
      </c>
      <c r="R192" s="33">
        <v>6.2876500000000002</v>
      </c>
      <c r="S192" s="33">
        <v>6.86198</v>
      </c>
      <c r="T192" s="33">
        <v>7.0328099999999996</v>
      </c>
      <c r="U192" s="33">
        <v>7.4794600000000004</v>
      </c>
      <c r="V192" s="33">
        <v>8.1293799999999994</v>
      </c>
      <c r="W192" s="33">
        <v>8.9484600000000007</v>
      </c>
      <c r="X192" s="33">
        <v>10.221410000000001</v>
      </c>
      <c r="Y192" s="33">
        <v>10.86434</v>
      </c>
      <c r="Z192" s="33">
        <v>12.535729999999999</v>
      </c>
      <c r="AA192" s="33">
        <v>13.67858</v>
      </c>
      <c r="AB192" s="33">
        <v>14.59416</v>
      </c>
      <c r="AC192" s="33">
        <v>14.345969999999999</v>
      </c>
      <c r="AD192" s="33">
        <v>16.67193</v>
      </c>
      <c r="AE192" s="33">
        <v>18.242260000000002</v>
      </c>
      <c r="AF192" s="33">
        <v>20.65042</v>
      </c>
      <c r="AG192" s="33">
        <v>22.24278</v>
      </c>
      <c r="AH192" s="33">
        <v>23.781099999999999</v>
      </c>
      <c r="AI192" s="33">
        <v>25.321480000000001</v>
      </c>
    </row>
    <row r="193" spans="1:35" ht="14.5" x14ac:dyDescent="0.35">
      <c r="A193" s="8" t="str">
        <f t="shared" si="2"/>
        <v>BIPNiederlande</v>
      </c>
      <c r="B193" s="8">
        <v>193</v>
      </c>
      <c r="C193" s="32" t="s">
        <v>307</v>
      </c>
      <c r="D193" s="32" t="s">
        <v>1</v>
      </c>
      <c r="E193" s="32" t="s">
        <v>360</v>
      </c>
      <c r="F193" s="32" t="s">
        <v>343</v>
      </c>
      <c r="G193" s="32" t="s">
        <v>32</v>
      </c>
      <c r="H193" s="32" t="s">
        <v>376</v>
      </c>
      <c r="I193" s="33">
        <v>452.19099999999997</v>
      </c>
      <c r="J193" s="33">
        <v>482.94099999999997</v>
      </c>
      <c r="K193" s="33">
        <v>502.90100000000001</v>
      </c>
      <c r="L193" s="33">
        <v>514.90099999999995</v>
      </c>
      <c r="M193" s="33">
        <v>531.57299999999998</v>
      </c>
      <c r="N193" s="33">
        <v>553.12199999999996</v>
      </c>
      <c r="O193" s="33">
        <v>587.44399999999996</v>
      </c>
      <c r="P193" s="33">
        <v>622.77499999999998</v>
      </c>
      <c r="Q193" s="33">
        <v>651.29899999999998</v>
      </c>
      <c r="R193" s="33">
        <v>630.173</v>
      </c>
      <c r="S193" s="33">
        <v>643.02200000000005</v>
      </c>
      <c r="T193" s="33">
        <v>656.01300000000003</v>
      </c>
      <c r="U193" s="33">
        <v>658.23199999999997</v>
      </c>
      <c r="V193" s="33">
        <v>665.56700000000001</v>
      </c>
      <c r="W193" s="33">
        <v>678.62699999999995</v>
      </c>
      <c r="X193" s="33">
        <v>699.17499999999995</v>
      </c>
      <c r="Y193" s="33">
        <v>720.17499999999995</v>
      </c>
      <c r="Z193" s="33">
        <v>750.86099999999999</v>
      </c>
      <c r="AA193" s="33">
        <v>787.27300000000002</v>
      </c>
      <c r="AB193" s="33">
        <v>829.76700000000005</v>
      </c>
      <c r="AC193" s="33">
        <v>816.46299999999997</v>
      </c>
      <c r="AD193" s="33">
        <v>891.55</v>
      </c>
      <c r="AE193" s="33">
        <v>993.82</v>
      </c>
      <c r="AF193" s="33">
        <v>1067.5989999999999</v>
      </c>
      <c r="AG193" s="33">
        <v>1130.7550000000001</v>
      </c>
      <c r="AH193" s="33">
        <v>1182.77</v>
      </c>
      <c r="AI193" s="33">
        <v>1228.047</v>
      </c>
    </row>
    <row r="194" spans="1:35" ht="14.5" x14ac:dyDescent="0.35">
      <c r="A194" s="8" t="str">
        <f t="shared" si="2"/>
        <v>BIPÖsterreich</v>
      </c>
      <c r="B194" s="8">
        <v>194</v>
      </c>
      <c r="C194" s="32" t="s">
        <v>307</v>
      </c>
      <c r="D194" s="32" t="s">
        <v>56</v>
      </c>
      <c r="E194" s="32" t="s">
        <v>360</v>
      </c>
      <c r="F194" s="32" t="s">
        <v>343</v>
      </c>
      <c r="G194" s="32" t="s">
        <v>32</v>
      </c>
      <c r="H194" s="32" t="s">
        <v>376</v>
      </c>
      <c r="I194" s="33">
        <v>212.4068</v>
      </c>
      <c r="J194" s="33">
        <v>219.3733</v>
      </c>
      <c r="K194" s="33">
        <v>225.08789999999999</v>
      </c>
      <c r="L194" s="33">
        <v>230.5419</v>
      </c>
      <c r="M194" s="33">
        <v>240.54169999999999</v>
      </c>
      <c r="N194" s="33">
        <v>252.35489999999999</v>
      </c>
      <c r="O194" s="33">
        <v>265.93369999999999</v>
      </c>
      <c r="P194" s="33">
        <v>282.20819999999998</v>
      </c>
      <c r="Q194" s="33">
        <v>291.84620000000001</v>
      </c>
      <c r="R194" s="33">
        <v>286.27409999999998</v>
      </c>
      <c r="S194" s="33">
        <v>294.05059999999997</v>
      </c>
      <c r="T194" s="33">
        <v>308.16699999999997</v>
      </c>
      <c r="U194" s="33">
        <v>316.58940000000001</v>
      </c>
      <c r="V194" s="33">
        <v>321.19170000000003</v>
      </c>
      <c r="W194" s="33">
        <v>330.11349999999999</v>
      </c>
      <c r="X194" s="33">
        <v>342.08350000000002</v>
      </c>
      <c r="Y194" s="33">
        <v>355.66559999999998</v>
      </c>
      <c r="Z194" s="33">
        <v>367.29489999999998</v>
      </c>
      <c r="AA194" s="33">
        <v>383.23430000000002</v>
      </c>
      <c r="AB194" s="33">
        <v>395.70679999999999</v>
      </c>
      <c r="AC194" s="33">
        <v>380.31790000000001</v>
      </c>
      <c r="AD194" s="33">
        <v>406.2321</v>
      </c>
      <c r="AE194" s="33">
        <v>448.00749999999999</v>
      </c>
      <c r="AF194" s="33">
        <v>473.22669999999999</v>
      </c>
      <c r="AG194" s="33">
        <v>490.19110000000001</v>
      </c>
      <c r="AH194" s="33">
        <v>506.38099999999997</v>
      </c>
      <c r="AI194" s="33">
        <v>523.2568</v>
      </c>
    </row>
    <row r="195" spans="1:35" ht="14.5" x14ac:dyDescent="0.35">
      <c r="A195" s="8" t="str">
        <f t="shared" si="2"/>
        <v>BIPPolen</v>
      </c>
      <c r="B195" s="8">
        <v>195</v>
      </c>
      <c r="C195" s="32" t="s">
        <v>307</v>
      </c>
      <c r="D195" s="32" t="s">
        <v>21</v>
      </c>
      <c r="E195" s="32" t="s">
        <v>360</v>
      </c>
      <c r="F195" s="32" t="s">
        <v>343</v>
      </c>
      <c r="G195" s="32" t="s">
        <v>32</v>
      </c>
      <c r="H195" s="32" t="s">
        <v>376</v>
      </c>
      <c r="I195" s="33">
        <v>187.5343</v>
      </c>
      <c r="J195" s="33">
        <v>213.85509999999999</v>
      </c>
      <c r="K195" s="33">
        <v>211.21870000000001</v>
      </c>
      <c r="L195" s="33">
        <v>193.20060000000001</v>
      </c>
      <c r="M195" s="33">
        <v>207.06639999999999</v>
      </c>
      <c r="N195" s="33">
        <v>246.90199999999999</v>
      </c>
      <c r="O195" s="33">
        <v>275.5172</v>
      </c>
      <c r="P195" s="33">
        <v>314.3562</v>
      </c>
      <c r="Q195" s="33">
        <v>367.42099999999999</v>
      </c>
      <c r="R195" s="33">
        <v>317.87569999999999</v>
      </c>
      <c r="S195" s="33">
        <v>360.89339999999999</v>
      </c>
      <c r="T195" s="33">
        <v>379.53949999999998</v>
      </c>
      <c r="U195" s="33">
        <v>387.65679999999998</v>
      </c>
      <c r="V195" s="33">
        <v>390.17809999999997</v>
      </c>
      <c r="W195" s="33">
        <v>408.71870000000001</v>
      </c>
      <c r="X195" s="33">
        <v>432.48390000000001</v>
      </c>
      <c r="Y195" s="33">
        <v>427.65789999999998</v>
      </c>
      <c r="Z195" s="33">
        <v>469.06979999999999</v>
      </c>
      <c r="AA195" s="33">
        <v>503.9522</v>
      </c>
      <c r="AB195" s="33">
        <v>538.4212</v>
      </c>
      <c r="AC195" s="33">
        <v>531.82180000000005</v>
      </c>
      <c r="AD195" s="33">
        <v>583.04100000000005</v>
      </c>
      <c r="AE195" s="33">
        <v>661.82339999999999</v>
      </c>
      <c r="AF195" s="33">
        <v>748.92899999999997</v>
      </c>
      <c r="AG195" s="33">
        <v>845.10170000000005</v>
      </c>
      <c r="AH195" s="33">
        <v>914.28589999999997</v>
      </c>
      <c r="AI195" s="33">
        <v>970.86339999999996</v>
      </c>
    </row>
    <row r="196" spans="1:35" ht="14.5" x14ac:dyDescent="0.35">
      <c r="A196" s="8" t="str">
        <f t="shared" ref="A196:A259" si="3">C196&amp;D196</f>
        <v>BIPPortugal</v>
      </c>
      <c r="B196" s="8">
        <v>196</v>
      </c>
      <c r="C196" s="32" t="s">
        <v>307</v>
      </c>
      <c r="D196" s="32" t="s">
        <v>7</v>
      </c>
      <c r="E196" s="32" t="s">
        <v>360</v>
      </c>
      <c r="F196" s="32" t="s">
        <v>343</v>
      </c>
      <c r="G196" s="32" t="s">
        <v>32</v>
      </c>
      <c r="H196" s="32" t="s">
        <v>376</v>
      </c>
      <c r="I196" s="33">
        <v>128.4145</v>
      </c>
      <c r="J196" s="33">
        <v>135.77500000000001</v>
      </c>
      <c r="K196" s="33">
        <v>142.55430000000001</v>
      </c>
      <c r="L196" s="33">
        <v>146.06790000000001</v>
      </c>
      <c r="M196" s="33">
        <v>152.2484</v>
      </c>
      <c r="N196" s="33">
        <v>158.55269999999999</v>
      </c>
      <c r="O196" s="33">
        <v>166.26050000000001</v>
      </c>
      <c r="P196" s="33">
        <v>175.48339999999999</v>
      </c>
      <c r="Q196" s="33">
        <v>179.1028</v>
      </c>
      <c r="R196" s="33">
        <v>175.41640000000001</v>
      </c>
      <c r="S196" s="33">
        <v>179.8604</v>
      </c>
      <c r="T196" s="33">
        <v>176.31800000000001</v>
      </c>
      <c r="U196" s="33">
        <v>168.53880000000001</v>
      </c>
      <c r="V196" s="33">
        <v>170.67570000000001</v>
      </c>
      <c r="W196" s="33">
        <v>173.1867</v>
      </c>
      <c r="X196" s="33">
        <v>179.39269999999999</v>
      </c>
      <c r="Y196" s="33">
        <v>186.38079999999999</v>
      </c>
      <c r="Z196" s="33">
        <v>195.50909999999999</v>
      </c>
      <c r="AA196" s="33">
        <v>204.99770000000001</v>
      </c>
      <c r="AB196" s="33">
        <v>214.48990000000001</v>
      </c>
      <c r="AC196" s="33">
        <v>201.03270000000001</v>
      </c>
      <c r="AD196" s="33">
        <v>216.49379999999999</v>
      </c>
      <c r="AE196" s="33">
        <v>243.9571</v>
      </c>
      <c r="AF196" s="33">
        <v>267.3843</v>
      </c>
      <c r="AG196" s="33">
        <v>282.17809999999997</v>
      </c>
      <c r="AH196" s="33">
        <v>294.67529999999999</v>
      </c>
      <c r="AI196" s="33">
        <v>307.52249999999998</v>
      </c>
    </row>
    <row r="197" spans="1:35" ht="14.5" x14ac:dyDescent="0.35">
      <c r="A197" s="8" t="str">
        <f t="shared" si="3"/>
        <v>BIPRumänien</v>
      </c>
      <c r="B197" s="8">
        <v>197</v>
      </c>
      <c r="C197" s="32" t="s">
        <v>307</v>
      </c>
      <c r="D197" s="32" t="s">
        <v>99</v>
      </c>
      <c r="E197" s="32" t="s">
        <v>360</v>
      </c>
      <c r="F197" s="32" t="s">
        <v>343</v>
      </c>
      <c r="G197" s="32" t="s">
        <v>32</v>
      </c>
      <c r="H197" s="32" t="s">
        <v>376</v>
      </c>
      <c r="I197" s="33">
        <v>40.595300000000002</v>
      </c>
      <c r="J197" s="33">
        <v>45.143599999999999</v>
      </c>
      <c r="K197" s="33">
        <v>48.696199999999997</v>
      </c>
      <c r="L197" s="33">
        <v>51.109099999999998</v>
      </c>
      <c r="M197" s="33">
        <v>60.402500000000003</v>
      </c>
      <c r="N197" s="33">
        <v>79.224000000000004</v>
      </c>
      <c r="O197" s="33">
        <v>97.214500000000001</v>
      </c>
      <c r="P197" s="33">
        <v>127.63209999999999</v>
      </c>
      <c r="Q197" s="33">
        <v>146.58799999999999</v>
      </c>
      <c r="R197" s="33">
        <v>125.2191</v>
      </c>
      <c r="S197" s="33">
        <v>128.3065</v>
      </c>
      <c r="T197" s="33">
        <v>138.52869999999999</v>
      </c>
      <c r="U197" s="33">
        <v>139.3074</v>
      </c>
      <c r="V197" s="33">
        <v>142.93629999999999</v>
      </c>
      <c r="W197" s="33">
        <v>150.52799999999999</v>
      </c>
      <c r="X197" s="33">
        <v>160.2885</v>
      </c>
      <c r="Y197" s="33">
        <v>167.49619999999999</v>
      </c>
      <c r="Z197" s="33">
        <v>186.39959999999999</v>
      </c>
      <c r="AA197" s="33">
        <v>206.20050000000001</v>
      </c>
      <c r="AB197" s="33">
        <v>224.76509999999999</v>
      </c>
      <c r="AC197" s="33">
        <v>221.07650000000001</v>
      </c>
      <c r="AD197" s="33">
        <v>242.26509999999999</v>
      </c>
      <c r="AE197" s="33">
        <v>281.76400000000001</v>
      </c>
      <c r="AF197" s="33">
        <v>324.36739999999998</v>
      </c>
      <c r="AG197" s="33">
        <v>356.67939999999999</v>
      </c>
      <c r="AH197" s="33">
        <v>386.98950000000002</v>
      </c>
      <c r="AI197" s="33">
        <v>419.15019999999998</v>
      </c>
    </row>
    <row r="198" spans="1:35" ht="14.5" x14ac:dyDescent="0.35">
      <c r="A198" s="8" t="str">
        <f t="shared" si="3"/>
        <v>BIPSchweden</v>
      </c>
      <c r="B198" s="8">
        <v>198</v>
      </c>
      <c r="C198" s="32" t="s">
        <v>307</v>
      </c>
      <c r="D198" s="32" t="s">
        <v>13</v>
      </c>
      <c r="E198" s="32" t="s">
        <v>360</v>
      </c>
      <c r="F198" s="32" t="s">
        <v>343</v>
      </c>
      <c r="G198" s="32" t="s">
        <v>32</v>
      </c>
      <c r="H198" s="32" t="s">
        <v>376</v>
      </c>
      <c r="I198" s="33">
        <v>285.22629999999998</v>
      </c>
      <c r="J198" s="33">
        <v>270.63959999999997</v>
      </c>
      <c r="K198" s="33">
        <v>284.18520000000001</v>
      </c>
      <c r="L198" s="33">
        <v>296.07139999999998</v>
      </c>
      <c r="M198" s="33">
        <v>309.72059999999999</v>
      </c>
      <c r="N198" s="33">
        <v>315.3501</v>
      </c>
      <c r="O198" s="33">
        <v>336.86880000000002</v>
      </c>
      <c r="P198" s="33">
        <v>358.06619999999998</v>
      </c>
      <c r="Q198" s="33">
        <v>352.76190000000003</v>
      </c>
      <c r="R198" s="33">
        <v>313.03640000000001</v>
      </c>
      <c r="S198" s="33">
        <v>372.38459999999998</v>
      </c>
      <c r="T198" s="33">
        <v>410.2878</v>
      </c>
      <c r="U198" s="33">
        <v>427.90480000000002</v>
      </c>
      <c r="V198" s="33">
        <v>439.80549999999999</v>
      </c>
      <c r="W198" s="33">
        <v>435.64019999999999</v>
      </c>
      <c r="X198" s="33">
        <v>452.42559999999997</v>
      </c>
      <c r="Y198" s="33">
        <v>464.9676</v>
      </c>
      <c r="Z198" s="33">
        <v>475.6474</v>
      </c>
      <c r="AA198" s="33">
        <v>467.16449999999998</v>
      </c>
      <c r="AB198" s="33">
        <v>475.34280000000001</v>
      </c>
      <c r="AC198" s="33">
        <v>478.88380000000001</v>
      </c>
      <c r="AD198" s="33">
        <v>538.61789999999996</v>
      </c>
      <c r="AE198" s="33">
        <v>551.91600000000005</v>
      </c>
      <c r="AF198" s="33">
        <v>540.69650000000001</v>
      </c>
      <c r="AG198" s="33">
        <v>558.42719999999997</v>
      </c>
      <c r="AH198" s="33">
        <v>576.99480000000005</v>
      </c>
      <c r="AI198" s="33">
        <v>600.17970000000003</v>
      </c>
    </row>
    <row r="199" spans="1:35" ht="14.5" x14ac:dyDescent="0.35">
      <c r="A199" s="8" t="str">
        <f t="shared" si="3"/>
        <v>BIPSlowakei</v>
      </c>
      <c r="B199" s="8">
        <v>199</v>
      </c>
      <c r="C199" s="32" t="s">
        <v>307</v>
      </c>
      <c r="D199" s="32" t="s">
        <v>23</v>
      </c>
      <c r="E199" s="32" t="s">
        <v>360</v>
      </c>
      <c r="F199" s="32" t="s">
        <v>343</v>
      </c>
      <c r="G199" s="32" t="s">
        <v>32</v>
      </c>
      <c r="H199" s="32" t="s">
        <v>376</v>
      </c>
      <c r="I199" s="33">
        <v>22.368600000000001</v>
      </c>
      <c r="J199" s="33">
        <v>23.869299999999999</v>
      </c>
      <c r="K199" s="33">
        <v>26.3003</v>
      </c>
      <c r="L199" s="33">
        <v>29.924099999999999</v>
      </c>
      <c r="M199" s="33">
        <v>34.623399999999997</v>
      </c>
      <c r="N199" s="33">
        <v>39.239699999999999</v>
      </c>
      <c r="O199" s="33">
        <v>45.591999999999999</v>
      </c>
      <c r="P199" s="33">
        <v>56.354700000000001</v>
      </c>
      <c r="Q199" s="33">
        <v>66.065399999999997</v>
      </c>
      <c r="R199" s="33">
        <v>64.055099999999996</v>
      </c>
      <c r="S199" s="33">
        <v>68.726699999999994</v>
      </c>
      <c r="T199" s="33">
        <v>71.629499999999993</v>
      </c>
      <c r="U199" s="33">
        <v>73.727599999999995</v>
      </c>
      <c r="V199" s="33">
        <v>74.642700000000005</v>
      </c>
      <c r="W199" s="33">
        <v>76.562299999999993</v>
      </c>
      <c r="X199" s="33">
        <v>80.376300000000001</v>
      </c>
      <c r="Y199" s="33">
        <v>81.621600000000001</v>
      </c>
      <c r="Z199" s="33">
        <v>84.960400000000007</v>
      </c>
      <c r="AA199" s="33">
        <v>90.275899999999993</v>
      </c>
      <c r="AB199" s="33">
        <v>94.547499999999999</v>
      </c>
      <c r="AC199" s="33">
        <v>94.320599999999999</v>
      </c>
      <c r="AD199" s="33">
        <v>101.96</v>
      </c>
      <c r="AE199" s="33">
        <v>110.0886</v>
      </c>
      <c r="AF199" s="33">
        <v>122.91889999999999</v>
      </c>
      <c r="AG199" s="33">
        <v>131.25620000000001</v>
      </c>
      <c r="AH199" s="33">
        <v>139.4187</v>
      </c>
      <c r="AI199" s="33">
        <v>146.90129999999999</v>
      </c>
    </row>
    <row r="200" spans="1:35" ht="14.5" x14ac:dyDescent="0.35">
      <c r="A200" s="8" t="str">
        <f t="shared" si="3"/>
        <v>BIPSlowenien</v>
      </c>
      <c r="B200" s="8">
        <v>200</v>
      </c>
      <c r="C200" s="32" t="s">
        <v>307</v>
      </c>
      <c r="D200" s="32" t="s">
        <v>26</v>
      </c>
      <c r="E200" s="32" t="s">
        <v>360</v>
      </c>
      <c r="F200" s="32" t="s">
        <v>343</v>
      </c>
      <c r="G200" s="32" t="s">
        <v>32</v>
      </c>
      <c r="H200" s="32" t="s">
        <v>376</v>
      </c>
      <c r="I200" s="33">
        <v>21.726240000000001</v>
      </c>
      <c r="J200" s="33">
        <v>23.018090000000001</v>
      </c>
      <c r="K200" s="33">
        <v>24.67972</v>
      </c>
      <c r="L200" s="33">
        <v>26.004719999999999</v>
      </c>
      <c r="M200" s="33">
        <v>27.484259999999999</v>
      </c>
      <c r="N200" s="33">
        <v>28.91442</v>
      </c>
      <c r="O200" s="33">
        <v>31.300170000000001</v>
      </c>
      <c r="P200" s="33">
        <v>34.936909999999997</v>
      </c>
      <c r="Q200" s="33">
        <v>37.742049999999999</v>
      </c>
      <c r="R200" s="33">
        <v>35.830350000000003</v>
      </c>
      <c r="S200" s="33">
        <v>36.050780000000003</v>
      </c>
      <c r="T200" s="33">
        <v>36.782209999999999</v>
      </c>
      <c r="U200" s="33">
        <v>35.933579999999999</v>
      </c>
      <c r="V200" s="33">
        <v>36.041269999999997</v>
      </c>
      <c r="W200" s="33">
        <v>37.27093</v>
      </c>
      <c r="X200" s="33">
        <v>38.49389</v>
      </c>
      <c r="Y200" s="33">
        <v>40.013159999999999</v>
      </c>
      <c r="Z200" s="33">
        <v>42.625480000000003</v>
      </c>
      <c r="AA200" s="33">
        <v>45.462440000000001</v>
      </c>
      <c r="AB200" s="33">
        <v>48.15645</v>
      </c>
      <c r="AC200" s="33">
        <v>46.738700000000001</v>
      </c>
      <c r="AD200" s="33">
        <v>52.022649999999999</v>
      </c>
      <c r="AE200" s="33">
        <v>56.908769999999997</v>
      </c>
      <c r="AF200" s="33">
        <v>63.951239999999999</v>
      </c>
      <c r="AG200" s="33">
        <v>66.772229999999993</v>
      </c>
      <c r="AH200" s="33">
        <v>71.012360000000001</v>
      </c>
      <c r="AI200" s="33">
        <v>74.907129999999995</v>
      </c>
    </row>
    <row r="201" spans="1:35" ht="14.5" x14ac:dyDescent="0.35">
      <c r="A201" s="8" t="str">
        <f t="shared" si="3"/>
        <v>BIPSpanien</v>
      </c>
      <c r="B201" s="8">
        <v>201</v>
      </c>
      <c r="C201" s="32" t="s">
        <v>307</v>
      </c>
      <c r="D201" s="32" t="s">
        <v>8</v>
      </c>
      <c r="E201" s="32" t="s">
        <v>360</v>
      </c>
      <c r="F201" s="32" t="s">
        <v>343</v>
      </c>
      <c r="G201" s="32" t="s">
        <v>32</v>
      </c>
      <c r="H201" s="32" t="s">
        <v>376</v>
      </c>
      <c r="I201" s="33">
        <v>647.56899999999996</v>
      </c>
      <c r="J201" s="33">
        <v>700.95799999999997</v>
      </c>
      <c r="K201" s="33">
        <v>749.74400000000003</v>
      </c>
      <c r="L201" s="33">
        <v>802.68299999999999</v>
      </c>
      <c r="M201" s="33">
        <v>860.05899999999997</v>
      </c>
      <c r="N201" s="33">
        <v>928.12199999999996</v>
      </c>
      <c r="O201" s="33">
        <v>1004.976</v>
      </c>
      <c r="P201" s="33">
        <v>1077.5409999999999</v>
      </c>
      <c r="Q201" s="33">
        <v>1112.432</v>
      </c>
      <c r="R201" s="33">
        <v>1072.99</v>
      </c>
      <c r="S201" s="33">
        <v>1077.145</v>
      </c>
      <c r="T201" s="33">
        <v>1068.69</v>
      </c>
      <c r="U201" s="33">
        <v>1035.9639999999999</v>
      </c>
      <c r="V201" s="33">
        <v>1025.652</v>
      </c>
      <c r="W201" s="33">
        <v>1038.9490000000001</v>
      </c>
      <c r="X201" s="33">
        <v>1087.1120000000001</v>
      </c>
      <c r="Y201" s="33">
        <v>1122.9670000000001</v>
      </c>
      <c r="Z201" s="33">
        <v>1170.0239999999999</v>
      </c>
      <c r="AA201" s="33">
        <v>1212.2760000000001</v>
      </c>
      <c r="AB201" s="33">
        <v>1253.71</v>
      </c>
      <c r="AC201" s="33">
        <v>1129.2139999999999</v>
      </c>
      <c r="AD201" s="33">
        <v>1235.4739999999999</v>
      </c>
      <c r="AE201" s="33">
        <v>1373.6289999999999</v>
      </c>
      <c r="AF201" s="33">
        <v>1498.3240000000001</v>
      </c>
      <c r="AG201" s="33">
        <v>1589.85</v>
      </c>
      <c r="AH201" s="33">
        <v>1666.9459999999999</v>
      </c>
      <c r="AI201" s="33">
        <v>1735.3320000000001</v>
      </c>
    </row>
    <row r="202" spans="1:35" ht="14.5" x14ac:dyDescent="0.35">
      <c r="A202" s="8" t="str">
        <f t="shared" si="3"/>
        <v>BIPTschechische Republik</v>
      </c>
      <c r="B202" s="8">
        <v>202</v>
      </c>
      <c r="C202" s="32" t="s">
        <v>307</v>
      </c>
      <c r="D202" s="32" t="s">
        <v>22</v>
      </c>
      <c r="E202" s="32" t="s">
        <v>360</v>
      </c>
      <c r="F202" s="32" t="s">
        <v>343</v>
      </c>
      <c r="G202" s="32" t="s">
        <v>32</v>
      </c>
      <c r="H202" s="32" t="s">
        <v>376</v>
      </c>
      <c r="I202" s="33">
        <v>67.408299999999997</v>
      </c>
      <c r="J202" s="33">
        <v>76.069599999999994</v>
      </c>
      <c r="K202" s="33">
        <v>87.7971</v>
      </c>
      <c r="L202" s="33">
        <v>88.965900000000005</v>
      </c>
      <c r="M202" s="33">
        <v>96.822500000000005</v>
      </c>
      <c r="N202" s="33">
        <v>110.4188</v>
      </c>
      <c r="O202" s="33">
        <v>124.56059999999999</v>
      </c>
      <c r="P202" s="33">
        <v>138.8998</v>
      </c>
      <c r="Q202" s="33">
        <v>161.8501</v>
      </c>
      <c r="R202" s="33">
        <v>149.25360000000001</v>
      </c>
      <c r="S202" s="33">
        <v>159.506</v>
      </c>
      <c r="T202" s="33">
        <v>166.5471</v>
      </c>
      <c r="U202" s="33">
        <v>163.75899999999999</v>
      </c>
      <c r="V202" s="33">
        <v>160.4718</v>
      </c>
      <c r="W202" s="33">
        <v>158.9923</v>
      </c>
      <c r="X202" s="33">
        <v>170.52610000000001</v>
      </c>
      <c r="Y202" s="33">
        <v>179.14400000000001</v>
      </c>
      <c r="Z202" s="33">
        <v>196.74029999999999</v>
      </c>
      <c r="AA202" s="33">
        <v>213.50540000000001</v>
      </c>
      <c r="AB202" s="33">
        <v>229.40260000000001</v>
      </c>
      <c r="AC202" s="33">
        <v>220.31</v>
      </c>
      <c r="AD202" s="33">
        <v>246.0264</v>
      </c>
      <c r="AE202" s="33">
        <v>286.9932</v>
      </c>
      <c r="AF202" s="33">
        <v>317.38319999999999</v>
      </c>
      <c r="AG202" s="33">
        <v>318.55419999999998</v>
      </c>
      <c r="AH202" s="33">
        <v>332.1404</v>
      </c>
      <c r="AI202" s="33">
        <v>349.31299999999999</v>
      </c>
    </row>
    <row r="203" spans="1:35" ht="14.5" x14ac:dyDescent="0.35">
      <c r="A203" s="8" t="str">
        <f t="shared" si="3"/>
        <v>BIPUngarn</v>
      </c>
      <c r="B203" s="8">
        <v>203</v>
      </c>
      <c r="C203" s="32" t="s">
        <v>307</v>
      </c>
      <c r="D203" s="32" t="s">
        <v>24</v>
      </c>
      <c r="E203" s="32" t="s">
        <v>360</v>
      </c>
      <c r="F203" s="32" t="s">
        <v>343</v>
      </c>
      <c r="G203" s="32" t="s">
        <v>32</v>
      </c>
      <c r="H203" s="32" t="s">
        <v>376</v>
      </c>
      <c r="I203" s="33">
        <v>51.3</v>
      </c>
      <c r="J203" s="33">
        <v>60.0685</v>
      </c>
      <c r="K203" s="33">
        <v>71.785899999999998</v>
      </c>
      <c r="L203" s="33">
        <v>75.344700000000003</v>
      </c>
      <c r="M203" s="33">
        <v>83.799599999999998</v>
      </c>
      <c r="N203" s="33">
        <v>90.997900000000001</v>
      </c>
      <c r="O203" s="33">
        <v>92.036799999999999</v>
      </c>
      <c r="P203" s="33">
        <v>102.3674</v>
      </c>
      <c r="Q203" s="33">
        <v>108.2778</v>
      </c>
      <c r="R203" s="33">
        <v>94.417599999999993</v>
      </c>
      <c r="S203" s="33">
        <v>99.562700000000007</v>
      </c>
      <c r="T203" s="33">
        <v>101.9859</v>
      </c>
      <c r="U203" s="33">
        <v>99.980099999999993</v>
      </c>
      <c r="V203" s="33">
        <v>102.2099</v>
      </c>
      <c r="W203" s="33">
        <v>106.3366</v>
      </c>
      <c r="X203" s="33">
        <v>112.8556</v>
      </c>
      <c r="Y203" s="33">
        <v>116.5943</v>
      </c>
      <c r="Z203" s="33">
        <v>127.2212</v>
      </c>
      <c r="AA203" s="33">
        <v>136.58009999999999</v>
      </c>
      <c r="AB203" s="33">
        <v>147.37469999999999</v>
      </c>
      <c r="AC203" s="33">
        <v>138.9547</v>
      </c>
      <c r="AD203" s="33">
        <v>154.9873</v>
      </c>
      <c r="AE203" s="33">
        <v>169.31819999999999</v>
      </c>
      <c r="AF203" s="33">
        <v>196.63759999999999</v>
      </c>
      <c r="AG203" s="33">
        <v>205.5915</v>
      </c>
      <c r="AH203" s="33">
        <v>213.749</v>
      </c>
      <c r="AI203" s="33">
        <v>227.6063</v>
      </c>
    </row>
    <row r="204" spans="1:35" ht="14.5" x14ac:dyDescent="0.35">
      <c r="A204" s="8" t="str">
        <f t="shared" si="3"/>
        <v>BIPVereinigtes Königreich Großbritannien und Nordirland</v>
      </c>
      <c r="B204" s="8">
        <v>204</v>
      </c>
      <c r="C204" s="32" t="s">
        <v>307</v>
      </c>
      <c r="D204" s="32" t="s">
        <v>57</v>
      </c>
      <c r="E204" s="32" t="s">
        <v>360</v>
      </c>
      <c r="F204" s="32" t="s">
        <v>343</v>
      </c>
      <c r="G204" s="32" t="s">
        <v>32</v>
      </c>
      <c r="H204" s="32" t="s">
        <v>376</v>
      </c>
      <c r="I204" s="33">
        <v>1806.058</v>
      </c>
      <c r="J204" s="33">
        <v>1843.0340000000001</v>
      </c>
      <c r="K204" s="33">
        <v>1894.6880000000001</v>
      </c>
      <c r="L204" s="33">
        <v>1818.4190000000001</v>
      </c>
      <c r="M204" s="33">
        <v>1948.8989999999999</v>
      </c>
      <c r="N204" s="33">
        <v>2045.5640000000001</v>
      </c>
      <c r="O204" s="33">
        <v>2159.2669999999998</v>
      </c>
      <c r="P204" s="33">
        <v>2257.13</v>
      </c>
      <c r="Q204" s="33">
        <v>2001.2950000000001</v>
      </c>
      <c r="R204" s="33">
        <v>1738.3920000000001</v>
      </c>
      <c r="S204" s="33">
        <v>1875.1120000000001</v>
      </c>
      <c r="T204" s="33">
        <v>1915.681</v>
      </c>
      <c r="U204" s="33">
        <v>2113.4259999999999</v>
      </c>
      <c r="V204" s="33">
        <v>2097.5569999999998</v>
      </c>
      <c r="W204" s="33">
        <v>2310.4670000000001</v>
      </c>
      <c r="X204" s="33">
        <v>2640.3380000000002</v>
      </c>
      <c r="Y204" s="33">
        <v>2430.3670000000002</v>
      </c>
      <c r="Z204" s="33">
        <v>2375.4340000000002</v>
      </c>
      <c r="AA204" s="33">
        <v>2432.7910000000002</v>
      </c>
      <c r="AB204" s="33">
        <v>2544.9940000000001</v>
      </c>
      <c r="AC204" s="33">
        <v>2364.2539999999999</v>
      </c>
      <c r="AD204" s="33">
        <v>2658.96</v>
      </c>
      <c r="AE204" s="33">
        <v>2963.152</v>
      </c>
      <c r="AF204" s="33">
        <v>3127.2379999999998</v>
      </c>
      <c r="AG204" s="33">
        <v>3329.2510000000002</v>
      </c>
      <c r="AH204" s="33">
        <v>3498.8270000000002</v>
      </c>
      <c r="AI204" s="33">
        <v>3614.5149999999999</v>
      </c>
    </row>
    <row r="205" spans="1:35" ht="14.5" x14ac:dyDescent="0.35">
      <c r="A205" s="8" t="str">
        <f t="shared" si="3"/>
        <v>BIPZypern</v>
      </c>
      <c r="B205" s="8">
        <v>205</v>
      </c>
      <c r="C205" s="32" t="s">
        <v>307</v>
      </c>
      <c r="D205" s="32" t="s">
        <v>30</v>
      </c>
      <c r="E205" s="32" t="s">
        <v>360</v>
      </c>
      <c r="F205" s="32" t="s">
        <v>343</v>
      </c>
      <c r="G205" s="32" t="s">
        <v>32</v>
      </c>
      <c r="H205" s="32" t="s">
        <v>376</v>
      </c>
      <c r="I205" s="33">
        <v>10.80458</v>
      </c>
      <c r="J205" s="33">
        <v>11.602930000000001</v>
      </c>
      <c r="K205" s="33">
        <v>12.08295</v>
      </c>
      <c r="L205" s="33">
        <v>12.87133</v>
      </c>
      <c r="M205" s="33">
        <v>13.93798</v>
      </c>
      <c r="N205" s="33">
        <v>15.039289999999999</v>
      </c>
      <c r="O205" s="33">
        <v>16.263809999999999</v>
      </c>
      <c r="P205" s="33">
        <v>17.59102</v>
      </c>
      <c r="Q205" s="33">
        <v>19.009540000000001</v>
      </c>
      <c r="R205" s="33">
        <v>18.675450000000001</v>
      </c>
      <c r="S205" s="33">
        <v>19.461130000000001</v>
      </c>
      <c r="T205" s="33">
        <v>19.858080000000001</v>
      </c>
      <c r="U205" s="33">
        <v>19.495370000000001</v>
      </c>
      <c r="V205" s="33">
        <v>18.04035</v>
      </c>
      <c r="W205" s="33">
        <v>17.482800000000001</v>
      </c>
      <c r="X205" s="33">
        <v>17.94415</v>
      </c>
      <c r="Y205" s="33">
        <v>19.013819999999999</v>
      </c>
      <c r="Z205" s="33">
        <v>20.312439999999999</v>
      </c>
      <c r="AA205" s="33">
        <v>21.807790000000001</v>
      </c>
      <c r="AB205" s="33">
        <v>23.400849999999998</v>
      </c>
      <c r="AC205" s="33">
        <v>22.373640000000002</v>
      </c>
      <c r="AD205" s="33">
        <v>25.68008</v>
      </c>
      <c r="AE205" s="33">
        <v>29.41572</v>
      </c>
      <c r="AF205" s="33">
        <v>31.33999</v>
      </c>
      <c r="AG205" s="33">
        <v>33.605460000000001</v>
      </c>
      <c r="AH205" s="33">
        <v>35.370269999999998</v>
      </c>
      <c r="AI205" s="33">
        <v>37.063929999999999</v>
      </c>
    </row>
    <row r="206" spans="1:35" ht="14.5" x14ac:dyDescent="0.35">
      <c r="A206" s="8" t="str">
        <f t="shared" si="3"/>
        <v>BIP je EinwohnerBelgien</v>
      </c>
      <c r="B206" s="8">
        <v>206</v>
      </c>
      <c r="C206" s="32" t="s">
        <v>69</v>
      </c>
      <c r="D206" s="32" t="s">
        <v>9</v>
      </c>
      <c r="E206" s="32" t="s">
        <v>70</v>
      </c>
      <c r="F206" s="32" t="s">
        <v>343</v>
      </c>
      <c r="G206" s="32" t="s">
        <v>32</v>
      </c>
      <c r="H206" s="32" t="s">
        <v>376</v>
      </c>
      <c r="I206" s="33">
        <v>25009.399999999998</v>
      </c>
      <c r="J206" s="33">
        <v>25697.01</v>
      </c>
      <c r="K206" s="33">
        <v>26445.48</v>
      </c>
      <c r="L206" s="33">
        <v>27100.760000000002</v>
      </c>
      <c r="M206" s="33">
        <v>28482.57</v>
      </c>
      <c r="N206" s="33">
        <v>29587.69</v>
      </c>
      <c r="O206" s="33">
        <v>30825.89</v>
      </c>
      <c r="P206" s="33">
        <v>32338.47</v>
      </c>
      <c r="Q206" s="33">
        <v>32842.49</v>
      </c>
      <c r="R206" s="33">
        <v>32208.109999999997</v>
      </c>
      <c r="S206" s="33">
        <v>33338.450000000004</v>
      </c>
      <c r="T206" s="33">
        <v>34311.93</v>
      </c>
      <c r="U206" s="33">
        <v>34927.379999999997</v>
      </c>
      <c r="V206" s="33">
        <v>35361.780000000006</v>
      </c>
      <c r="W206" s="33">
        <v>36127.64</v>
      </c>
      <c r="X206" s="33">
        <v>36857.43</v>
      </c>
      <c r="Y206" s="33">
        <v>37812.370000000003</v>
      </c>
      <c r="Z206" s="33">
        <v>38980.17</v>
      </c>
      <c r="AA206" s="33">
        <v>40210.71</v>
      </c>
      <c r="AB206" s="33">
        <v>41730.780000000006</v>
      </c>
      <c r="AC206" s="33">
        <v>40190.910000000003</v>
      </c>
      <c r="AD206" s="33">
        <v>43674.27</v>
      </c>
      <c r="AE206" s="33">
        <v>48247.770000000004</v>
      </c>
      <c r="AF206" s="33">
        <v>50663.159999999996</v>
      </c>
      <c r="AG206" s="33">
        <v>52390.86</v>
      </c>
      <c r="AH206" s="33">
        <v>54154.15</v>
      </c>
      <c r="AI206" s="33">
        <v>55942.06</v>
      </c>
    </row>
    <row r="207" spans="1:35" ht="14.5" x14ac:dyDescent="0.35">
      <c r="A207" s="8" t="str">
        <f t="shared" si="3"/>
        <v>BIP je EinwohnerBulgarien</v>
      </c>
      <c r="B207" s="8">
        <v>207</v>
      </c>
      <c r="C207" s="32" t="s">
        <v>69</v>
      </c>
      <c r="D207" s="32" t="s">
        <v>25</v>
      </c>
      <c r="E207" s="32" t="s">
        <v>70</v>
      </c>
      <c r="F207" s="32" t="s">
        <v>343</v>
      </c>
      <c r="G207" s="32" t="s">
        <v>32</v>
      </c>
      <c r="H207" s="32" t="s">
        <v>376</v>
      </c>
      <c r="I207" s="33">
        <v>1767.3700000000001</v>
      </c>
      <c r="J207" s="33">
        <v>2009.9499999999998</v>
      </c>
      <c r="K207" s="33">
        <v>2221.1799999999998</v>
      </c>
      <c r="L207" s="33">
        <v>2402.77</v>
      </c>
      <c r="M207" s="33">
        <v>2710.87</v>
      </c>
      <c r="N207" s="33">
        <v>3105.98</v>
      </c>
      <c r="O207" s="33">
        <v>3560.19</v>
      </c>
      <c r="P207" s="33">
        <v>4238.3499999999995</v>
      </c>
      <c r="Q207" s="33">
        <v>4885.84</v>
      </c>
      <c r="R207" s="33">
        <v>4933.03</v>
      </c>
      <c r="S207" s="33">
        <v>5082.0999999999995</v>
      </c>
      <c r="T207" s="33">
        <v>5644.8</v>
      </c>
      <c r="U207" s="33">
        <v>5816.37</v>
      </c>
      <c r="V207" s="33">
        <v>5873.76</v>
      </c>
      <c r="W207" s="33">
        <v>6082.46</v>
      </c>
      <c r="X207" s="33">
        <v>6557.32</v>
      </c>
      <c r="Y207" s="33">
        <v>7071.53</v>
      </c>
      <c r="Z207" s="33">
        <v>7716.9100000000008</v>
      </c>
      <c r="AA207" s="33">
        <v>8364.33</v>
      </c>
      <c r="AB207" s="33">
        <v>9265.6299999999992</v>
      </c>
      <c r="AC207" s="33">
        <v>9451.2800000000007</v>
      </c>
      <c r="AD207" s="33">
        <v>10968.98</v>
      </c>
      <c r="AE207" s="33">
        <v>13314.94</v>
      </c>
      <c r="AF207" s="33">
        <v>14691.140000000001</v>
      </c>
      <c r="AG207" s="33">
        <v>15834.08</v>
      </c>
      <c r="AH207" s="33">
        <v>16726.28</v>
      </c>
      <c r="AI207" s="33">
        <v>17802.230000000003</v>
      </c>
    </row>
    <row r="208" spans="1:35" ht="14.5" x14ac:dyDescent="0.35">
      <c r="A208" s="8" t="str">
        <f t="shared" si="3"/>
        <v>BIP je EinwohnerDänemark</v>
      </c>
      <c r="B208" s="8">
        <v>208</v>
      </c>
      <c r="C208" s="32" t="s">
        <v>69</v>
      </c>
      <c r="D208" s="32" t="s">
        <v>5</v>
      </c>
      <c r="E208" s="32" t="s">
        <v>70</v>
      </c>
      <c r="F208" s="32" t="s">
        <v>343</v>
      </c>
      <c r="G208" s="32" t="s">
        <v>32</v>
      </c>
      <c r="H208" s="32" t="s">
        <v>376</v>
      </c>
      <c r="I208" s="33">
        <v>33322.740000000005</v>
      </c>
      <c r="J208" s="33">
        <v>34373.18</v>
      </c>
      <c r="K208" s="33">
        <v>35337.040000000001</v>
      </c>
      <c r="L208" s="33">
        <v>35929.340000000004</v>
      </c>
      <c r="M208" s="33">
        <v>37556.07</v>
      </c>
      <c r="N208" s="33">
        <v>39379.56</v>
      </c>
      <c r="O208" s="33">
        <v>41556.18</v>
      </c>
      <c r="P208" s="33">
        <v>42846.46</v>
      </c>
      <c r="Q208" s="33">
        <v>44189.369999999995</v>
      </c>
      <c r="R208" s="33">
        <v>42057.94</v>
      </c>
      <c r="S208" s="33">
        <v>43882.14</v>
      </c>
      <c r="T208" s="33">
        <v>44541.130000000005</v>
      </c>
      <c r="U208" s="33">
        <v>45485.9</v>
      </c>
      <c r="V208" s="33">
        <v>46235.17</v>
      </c>
      <c r="W208" s="33">
        <v>47070.42</v>
      </c>
      <c r="X208" s="33">
        <v>47900.67</v>
      </c>
      <c r="Y208" s="33">
        <v>49271.75</v>
      </c>
      <c r="Z208" s="33">
        <v>51057.899999999994</v>
      </c>
      <c r="AA208" s="33">
        <v>51954.67</v>
      </c>
      <c r="AB208" s="33">
        <v>53042.95</v>
      </c>
      <c r="AC208" s="33">
        <v>53539.24</v>
      </c>
      <c r="AD208" s="33">
        <v>58969.919999999998</v>
      </c>
      <c r="AE208" s="33">
        <v>64728.390000000007</v>
      </c>
      <c r="AF208" s="33">
        <v>63286.630000000005</v>
      </c>
      <c r="AG208" s="33">
        <v>65421.95</v>
      </c>
      <c r="AH208" s="33">
        <v>68290.670000000013</v>
      </c>
      <c r="AI208" s="33">
        <v>70491.05</v>
      </c>
    </row>
    <row r="209" spans="1:35" ht="14.5" x14ac:dyDescent="0.35">
      <c r="A209" s="8" t="str">
        <f t="shared" si="3"/>
        <v>BIP je EinwohnerDeutschland</v>
      </c>
      <c r="B209" s="8">
        <v>209</v>
      </c>
      <c r="C209" s="32" t="s">
        <v>69</v>
      </c>
      <c r="D209" s="32" t="s">
        <v>2</v>
      </c>
      <c r="E209" s="32" t="s">
        <v>70</v>
      </c>
      <c r="F209" s="32" t="s">
        <v>343</v>
      </c>
      <c r="G209" s="32" t="s">
        <v>32</v>
      </c>
      <c r="H209" s="32" t="s">
        <v>376</v>
      </c>
      <c r="I209" s="33">
        <v>26144.59</v>
      </c>
      <c r="J209" s="33">
        <v>26933.399999999998</v>
      </c>
      <c r="K209" s="33">
        <v>27254.41</v>
      </c>
      <c r="L209" s="33">
        <v>27478.079999999998</v>
      </c>
      <c r="M209" s="33">
        <v>28150.66</v>
      </c>
      <c r="N209" s="33">
        <v>28593.51</v>
      </c>
      <c r="O209" s="33">
        <v>29889</v>
      </c>
      <c r="P209" s="33">
        <v>31388.53</v>
      </c>
      <c r="Q209" s="33">
        <v>32064.78</v>
      </c>
      <c r="R209" s="33">
        <v>30998.719999999998</v>
      </c>
      <c r="S209" s="33">
        <v>32585.070000000003</v>
      </c>
      <c r="T209" s="33">
        <v>34229.96</v>
      </c>
      <c r="U209" s="33">
        <v>34819.339999999997</v>
      </c>
      <c r="V209" s="33">
        <v>35553.9</v>
      </c>
      <c r="W209" s="33">
        <v>36861.69</v>
      </c>
      <c r="X209" s="33">
        <v>37774.06</v>
      </c>
      <c r="Y209" s="33">
        <v>38811.760000000002</v>
      </c>
      <c r="Z209" s="33">
        <v>40300.400000000001</v>
      </c>
      <c r="AA209" s="33">
        <v>41385.79</v>
      </c>
      <c r="AB209" s="33">
        <v>42541.25</v>
      </c>
      <c r="AC209" s="33">
        <v>41481.22</v>
      </c>
      <c r="AD209" s="33">
        <v>44190.350000000006</v>
      </c>
      <c r="AE209" s="33">
        <v>47183.11</v>
      </c>
      <c r="AF209" s="33">
        <v>49524.93</v>
      </c>
      <c r="AG209" s="33">
        <v>50764.22</v>
      </c>
      <c r="AH209" s="33">
        <v>52204.53</v>
      </c>
      <c r="AI209" s="33">
        <v>53996.13</v>
      </c>
    </row>
    <row r="210" spans="1:35" ht="14.5" x14ac:dyDescent="0.35">
      <c r="A210" s="8" t="str">
        <f t="shared" si="3"/>
        <v>BIP je EinwohnerEstland</v>
      </c>
      <c r="B210" s="8">
        <v>210</v>
      </c>
      <c r="C210" s="32" t="s">
        <v>69</v>
      </c>
      <c r="D210" s="32" t="s">
        <v>18</v>
      </c>
      <c r="E210" s="32" t="s">
        <v>70</v>
      </c>
      <c r="F210" s="32" t="s">
        <v>343</v>
      </c>
      <c r="G210" s="32" t="s">
        <v>32</v>
      </c>
      <c r="H210" s="32" t="s">
        <v>376</v>
      </c>
      <c r="I210" s="33">
        <v>4404.2199999999993</v>
      </c>
      <c r="J210" s="33">
        <v>5013.37</v>
      </c>
      <c r="K210" s="33">
        <v>5655.84</v>
      </c>
      <c r="L210" s="33">
        <v>6360.32</v>
      </c>
      <c r="M210" s="33">
        <v>7157.7400000000007</v>
      </c>
      <c r="N210" s="33">
        <v>8348.99</v>
      </c>
      <c r="O210" s="33">
        <v>10047.5</v>
      </c>
      <c r="P210" s="33">
        <v>12213.98</v>
      </c>
      <c r="Q210" s="33">
        <v>12417.01</v>
      </c>
      <c r="R210" s="33">
        <v>10580.619999999999</v>
      </c>
      <c r="S210" s="33">
        <v>11056.6</v>
      </c>
      <c r="T210" s="33">
        <v>12590.7</v>
      </c>
      <c r="U210" s="33">
        <v>13648.17</v>
      </c>
      <c r="V210" s="33">
        <v>14515.4</v>
      </c>
      <c r="W210" s="33">
        <v>15477.72</v>
      </c>
      <c r="X210" s="33">
        <v>15998.54</v>
      </c>
      <c r="Y210" s="33">
        <v>16862.189999999999</v>
      </c>
      <c r="Z210" s="33">
        <v>18482.91</v>
      </c>
      <c r="AA210" s="33">
        <v>20042.349999999999</v>
      </c>
      <c r="AB210" s="33">
        <v>21491.27</v>
      </c>
      <c r="AC210" s="33">
        <v>20964.330000000002</v>
      </c>
      <c r="AD210" s="33">
        <v>23650.06</v>
      </c>
      <c r="AE210" s="33">
        <v>27363.579999999998</v>
      </c>
      <c r="AF210" s="33">
        <v>27958.37</v>
      </c>
      <c r="AG210" s="33">
        <v>29103.86</v>
      </c>
      <c r="AH210" s="33">
        <v>30605.11</v>
      </c>
      <c r="AI210" s="33">
        <v>32445.729999999996</v>
      </c>
    </row>
    <row r="211" spans="1:35" ht="14.5" x14ac:dyDescent="0.35">
      <c r="A211" s="8" t="str">
        <f t="shared" si="3"/>
        <v>BIP je EinwohnerEU27</v>
      </c>
      <c r="B211" s="8">
        <v>211</v>
      </c>
      <c r="C211" s="32" t="s">
        <v>69</v>
      </c>
      <c r="D211" s="32" t="s">
        <v>367</v>
      </c>
      <c r="E211" s="32" t="s">
        <v>70</v>
      </c>
      <c r="F211" s="32" t="s">
        <v>343</v>
      </c>
      <c r="G211" s="32" t="s">
        <v>32</v>
      </c>
      <c r="H211" s="32" t="s">
        <v>376</v>
      </c>
      <c r="I211" s="33">
        <v>18415.810000000001</v>
      </c>
      <c r="J211" s="33">
        <v>19266.11</v>
      </c>
      <c r="K211" s="33">
        <v>19927.399999999998</v>
      </c>
      <c r="L211" s="33">
        <v>20395.350000000002</v>
      </c>
      <c r="M211" s="33">
        <v>21254.09</v>
      </c>
      <c r="N211" s="33">
        <v>22106.44</v>
      </c>
      <c r="O211" s="33">
        <v>23324.329999999998</v>
      </c>
      <c r="P211" s="33">
        <v>24679.16</v>
      </c>
      <c r="Q211" s="33">
        <v>25392.890000000003</v>
      </c>
      <c r="R211" s="33">
        <v>24210.58</v>
      </c>
      <c r="S211" s="33">
        <v>25097.329999999998</v>
      </c>
      <c r="T211" s="33">
        <v>25879.98</v>
      </c>
      <c r="U211" s="33">
        <v>25979.79</v>
      </c>
      <c r="V211" s="33">
        <v>26246.739999999998</v>
      </c>
      <c r="W211" s="33">
        <v>26833.73</v>
      </c>
      <c r="X211" s="33">
        <v>27770.920000000002</v>
      </c>
      <c r="Y211" s="33">
        <v>28461.29</v>
      </c>
      <c r="Z211" s="33">
        <v>29604.28</v>
      </c>
      <c r="AA211" s="33">
        <v>30584.18</v>
      </c>
      <c r="AB211" s="33">
        <v>31632.6</v>
      </c>
      <c r="AC211" s="33">
        <v>30443.65</v>
      </c>
      <c r="AD211" s="33">
        <v>33180.639999999999</v>
      </c>
      <c r="AE211" s="33">
        <v>35986.109999999993</v>
      </c>
      <c r="AF211" s="33">
        <v>38132.519999999997</v>
      </c>
      <c r="AG211" s="33">
        <v>39586.57</v>
      </c>
      <c r="AH211" s="33">
        <v>41048.090000000004</v>
      </c>
      <c r="AI211" s="33">
        <v>42597.86</v>
      </c>
    </row>
    <row r="212" spans="1:35" ht="14.5" x14ac:dyDescent="0.35">
      <c r="A212" s="8" t="str">
        <f t="shared" si="3"/>
        <v>BIP je EinwohnerFinnland</v>
      </c>
      <c r="B212" s="8">
        <v>212</v>
      </c>
      <c r="C212" s="32" t="s">
        <v>69</v>
      </c>
      <c r="D212" s="32" t="s">
        <v>14</v>
      </c>
      <c r="E212" s="32" t="s">
        <v>70</v>
      </c>
      <c r="F212" s="32" t="s">
        <v>343</v>
      </c>
      <c r="G212" s="32" t="s">
        <v>32</v>
      </c>
      <c r="H212" s="32" t="s">
        <v>376</v>
      </c>
      <c r="I212" s="33">
        <v>26348.67</v>
      </c>
      <c r="J212" s="33">
        <v>27874.52</v>
      </c>
      <c r="K212" s="33">
        <v>28542.86</v>
      </c>
      <c r="L212" s="33">
        <v>29103.010000000002</v>
      </c>
      <c r="M212" s="33">
        <v>30362.46</v>
      </c>
      <c r="N212" s="33">
        <v>31388.269999999997</v>
      </c>
      <c r="O212" s="33">
        <v>32823.990000000005</v>
      </c>
      <c r="P212" s="33">
        <v>35369.56</v>
      </c>
      <c r="Q212" s="33">
        <v>36559.08</v>
      </c>
      <c r="R212" s="33">
        <v>34039.78</v>
      </c>
      <c r="S212" s="33">
        <v>35079.799999999996</v>
      </c>
      <c r="T212" s="33">
        <v>36682.26</v>
      </c>
      <c r="U212" s="33">
        <v>37011.08</v>
      </c>
      <c r="V212" s="33">
        <v>37414.409999999996</v>
      </c>
      <c r="W212" s="33">
        <v>37685.129999999997</v>
      </c>
      <c r="X212" s="33">
        <v>38352.71</v>
      </c>
      <c r="Y212" s="33">
        <v>39254.82</v>
      </c>
      <c r="Z212" s="33">
        <v>40794.82</v>
      </c>
      <c r="AA212" s="33">
        <v>42040.72</v>
      </c>
      <c r="AB212" s="33">
        <v>43197.26</v>
      </c>
      <c r="AC212" s="33">
        <v>42740.88</v>
      </c>
      <c r="AD212" s="33">
        <v>44891.09</v>
      </c>
      <c r="AE212" s="33">
        <v>47890.729999999996</v>
      </c>
      <c r="AF212" s="33">
        <v>49004.91</v>
      </c>
      <c r="AG212" s="33">
        <v>49223.49</v>
      </c>
      <c r="AH212" s="33">
        <v>50808.869999999995</v>
      </c>
      <c r="AI212" s="33">
        <v>52593</v>
      </c>
    </row>
    <row r="213" spans="1:35" ht="14.5" x14ac:dyDescent="0.35">
      <c r="A213" s="8" t="str">
        <f t="shared" si="3"/>
        <v>BIP je EinwohnerFrankreich</v>
      </c>
      <c r="B213" s="8">
        <v>213</v>
      </c>
      <c r="C213" s="32" t="s">
        <v>69</v>
      </c>
      <c r="D213" s="32" t="s">
        <v>0</v>
      </c>
      <c r="E213" s="32" t="s">
        <v>70</v>
      </c>
      <c r="F213" s="32" t="s">
        <v>343</v>
      </c>
      <c r="G213" s="32" t="s">
        <v>32</v>
      </c>
      <c r="H213" s="32" t="s">
        <v>376</v>
      </c>
      <c r="I213" s="33">
        <v>24257.11</v>
      </c>
      <c r="J213" s="33">
        <v>25007.53</v>
      </c>
      <c r="K213" s="33">
        <v>25612.390000000003</v>
      </c>
      <c r="L213" s="33">
        <v>26144.2</v>
      </c>
      <c r="M213" s="33">
        <v>27137.16</v>
      </c>
      <c r="N213" s="33">
        <v>27985.050000000003</v>
      </c>
      <c r="O213" s="33">
        <v>29120.03</v>
      </c>
      <c r="P213" s="33">
        <v>30386</v>
      </c>
      <c r="Q213" s="33">
        <v>31034.97</v>
      </c>
      <c r="R213" s="33">
        <v>30040.649999999998</v>
      </c>
      <c r="S213" s="33">
        <v>30828.27</v>
      </c>
      <c r="T213" s="33">
        <v>31698.63</v>
      </c>
      <c r="U213" s="33">
        <v>31949.8</v>
      </c>
      <c r="V213" s="33">
        <v>32280.949999999997</v>
      </c>
      <c r="W213" s="33">
        <v>32622.140000000003</v>
      </c>
      <c r="X213" s="33">
        <v>33196.68</v>
      </c>
      <c r="Y213" s="33">
        <v>33529.22</v>
      </c>
      <c r="Z213" s="33">
        <v>34291.040000000001</v>
      </c>
      <c r="AA213" s="33">
        <v>35084.239999999998</v>
      </c>
      <c r="AB213" s="33">
        <v>36088.14</v>
      </c>
      <c r="AC213" s="33">
        <v>34280.18</v>
      </c>
      <c r="AD213" s="33">
        <v>36953.800000000003</v>
      </c>
      <c r="AE213" s="33">
        <v>39006.06</v>
      </c>
      <c r="AF213" s="33">
        <v>41331.94</v>
      </c>
      <c r="AG213" s="33">
        <v>42585.38</v>
      </c>
      <c r="AH213" s="33">
        <v>43491.03</v>
      </c>
      <c r="AI213" s="33">
        <v>44674.66</v>
      </c>
    </row>
    <row r="214" spans="1:35" ht="14.5" x14ac:dyDescent="0.35">
      <c r="A214" s="8" t="str">
        <f t="shared" si="3"/>
        <v>BIP je EinwohnerGriechenland</v>
      </c>
      <c r="B214" s="8">
        <v>214</v>
      </c>
      <c r="C214" s="32" t="s">
        <v>69</v>
      </c>
      <c r="D214" s="32" t="s">
        <v>6</v>
      </c>
      <c r="E214" s="32" t="s">
        <v>70</v>
      </c>
      <c r="F214" s="32" t="s">
        <v>343</v>
      </c>
      <c r="G214" s="32" t="s">
        <v>32</v>
      </c>
      <c r="H214" s="32" t="s">
        <v>376</v>
      </c>
      <c r="I214" s="33">
        <v>12754.960000000001</v>
      </c>
      <c r="J214" s="33">
        <v>13573.62</v>
      </c>
      <c r="K214" s="33">
        <v>14575.5</v>
      </c>
      <c r="L214" s="33">
        <v>15931.060000000001</v>
      </c>
      <c r="M214" s="33">
        <v>17243.490000000002</v>
      </c>
      <c r="N214" s="33">
        <v>17727.060000000001</v>
      </c>
      <c r="O214" s="33">
        <v>19445.669999999998</v>
      </c>
      <c r="P214" s="33">
        <v>20752.39</v>
      </c>
      <c r="Q214" s="33">
        <v>21550.68</v>
      </c>
      <c r="R214" s="33">
        <v>21096.800000000003</v>
      </c>
      <c r="S214" s="33">
        <v>20104.559999999998</v>
      </c>
      <c r="T214" s="33">
        <v>18322.93</v>
      </c>
      <c r="U214" s="33">
        <v>16831.050000000003</v>
      </c>
      <c r="V214" s="33">
        <v>16243.55</v>
      </c>
      <c r="W214" s="33">
        <v>16164.68</v>
      </c>
      <c r="X214" s="33">
        <v>16205.929999999998</v>
      </c>
      <c r="Y214" s="33">
        <v>16188.61</v>
      </c>
      <c r="Z214" s="33">
        <v>16493.13</v>
      </c>
      <c r="AA214" s="33">
        <v>16828.240000000002</v>
      </c>
      <c r="AB214" s="33">
        <v>17271.84</v>
      </c>
      <c r="AC214" s="33">
        <v>15659.96</v>
      </c>
      <c r="AD214" s="33">
        <v>17346.57</v>
      </c>
      <c r="AE214" s="33">
        <v>19647.480000000003</v>
      </c>
      <c r="AF214" s="33">
        <v>21349.440000000002</v>
      </c>
      <c r="AG214" s="33">
        <v>22666.27</v>
      </c>
      <c r="AH214" s="33">
        <v>23855.14</v>
      </c>
      <c r="AI214" s="33">
        <v>25007.3</v>
      </c>
    </row>
    <row r="215" spans="1:35" ht="14.5" x14ac:dyDescent="0.35">
      <c r="A215" s="8" t="str">
        <f t="shared" si="3"/>
        <v>BIP je EinwohnerIrland</v>
      </c>
      <c r="B215" s="8">
        <v>215</v>
      </c>
      <c r="C215" s="32" t="s">
        <v>69</v>
      </c>
      <c r="D215" s="32" t="s">
        <v>4</v>
      </c>
      <c r="E215" s="32" t="s">
        <v>70</v>
      </c>
      <c r="F215" s="32" t="s">
        <v>343</v>
      </c>
      <c r="G215" s="32" t="s">
        <v>32</v>
      </c>
      <c r="H215" s="32" t="s">
        <v>376</v>
      </c>
      <c r="I215" s="33">
        <v>28519.5</v>
      </c>
      <c r="J215" s="33">
        <v>31598.199999999997</v>
      </c>
      <c r="K215" s="33">
        <v>34588.799999999996</v>
      </c>
      <c r="L215" s="33">
        <v>36421.599999999999</v>
      </c>
      <c r="M215" s="33">
        <v>38418.100000000006</v>
      </c>
      <c r="N215" s="33">
        <v>40939</v>
      </c>
      <c r="O215" s="33">
        <v>43307.7</v>
      </c>
      <c r="P215" s="33">
        <v>44786.700000000004</v>
      </c>
      <c r="Q215" s="33">
        <v>41655.199999999997</v>
      </c>
      <c r="R215" s="33">
        <v>37346.1</v>
      </c>
      <c r="S215" s="33">
        <v>36722.400000000001</v>
      </c>
      <c r="T215" s="33">
        <v>37868</v>
      </c>
      <c r="U215" s="33">
        <v>38476.5</v>
      </c>
      <c r="V215" s="33">
        <v>39651.800000000003</v>
      </c>
      <c r="W215" s="33">
        <v>43163.9</v>
      </c>
      <c r="X215" s="33">
        <v>58040.4</v>
      </c>
      <c r="Y215" s="33">
        <v>58118.5</v>
      </c>
      <c r="Z215" s="33">
        <v>63994.5</v>
      </c>
      <c r="AA215" s="33">
        <v>68474</v>
      </c>
      <c r="AB215" s="33">
        <v>73211.399999999994</v>
      </c>
      <c r="AC215" s="33">
        <v>75918.7</v>
      </c>
      <c r="AD215" s="33">
        <v>88222.7</v>
      </c>
      <c r="AE215" s="33">
        <v>100184.70000000001</v>
      </c>
      <c r="AF215" s="33">
        <v>96292.4</v>
      </c>
      <c r="AG215" s="33">
        <v>97171.099999999991</v>
      </c>
      <c r="AH215" s="33">
        <v>101946.6</v>
      </c>
      <c r="AI215" s="33">
        <v>106347.4</v>
      </c>
    </row>
    <row r="216" spans="1:35" ht="14.5" x14ac:dyDescent="0.35">
      <c r="A216" s="8" t="str">
        <f t="shared" si="3"/>
        <v>BIP je EinwohnerItalien</v>
      </c>
      <c r="B216" s="8">
        <v>216</v>
      </c>
      <c r="C216" s="32" t="s">
        <v>69</v>
      </c>
      <c r="D216" s="32" t="s">
        <v>3</v>
      </c>
      <c r="E216" s="32" t="s">
        <v>70</v>
      </c>
      <c r="F216" s="32" t="s">
        <v>343</v>
      </c>
      <c r="G216" s="32" t="s">
        <v>32</v>
      </c>
      <c r="H216" s="32" t="s">
        <v>376</v>
      </c>
      <c r="I216" s="33">
        <v>21859.82</v>
      </c>
      <c r="J216" s="33">
        <v>22966.44</v>
      </c>
      <c r="K216" s="33">
        <v>23743.690000000002</v>
      </c>
      <c r="L216" s="33">
        <v>24379.89</v>
      </c>
      <c r="M216" s="33">
        <v>25201.48</v>
      </c>
      <c r="N216" s="33">
        <v>25772.02</v>
      </c>
      <c r="O216" s="33">
        <v>26710.05</v>
      </c>
      <c r="P216" s="33">
        <v>27600.739999999998</v>
      </c>
      <c r="Q216" s="33">
        <v>27760.269999999997</v>
      </c>
      <c r="R216" s="33">
        <v>26598.829999999998</v>
      </c>
      <c r="S216" s="33">
        <v>27047.16</v>
      </c>
      <c r="T216" s="33">
        <v>27610.37</v>
      </c>
      <c r="U216" s="33">
        <v>27128.530000000002</v>
      </c>
      <c r="V216" s="33">
        <v>26881.41</v>
      </c>
      <c r="W216" s="33">
        <v>27119.56</v>
      </c>
      <c r="X216" s="33">
        <v>27615.62</v>
      </c>
      <c r="Y216" s="33">
        <v>28359.829999999998</v>
      </c>
      <c r="Z216" s="33">
        <v>29073.77</v>
      </c>
      <c r="AA216" s="33">
        <v>29689.84</v>
      </c>
      <c r="AB216" s="33">
        <v>30204.149999999998</v>
      </c>
      <c r="AC216" s="33">
        <v>28096.28</v>
      </c>
      <c r="AD216" s="33">
        <v>31158.59</v>
      </c>
      <c r="AE216" s="33">
        <v>33840.53</v>
      </c>
      <c r="AF216" s="33">
        <v>36071.79</v>
      </c>
      <c r="AG216" s="33">
        <v>36893.189999999995</v>
      </c>
      <c r="AH216" s="33">
        <v>38044.870000000003</v>
      </c>
      <c r="AI216" s="33">
        <v>39308.480000000003</v>
      </c>
    </row>
    <row r="217" spans="1:35" ht="14.5" x14ac:dyDescent="0.35">
      <c r="A217" s="8" t="str">
        <f t="shared" si="3"/>
        <v>BIP je EinwohnerKroatien</v>
      </c>
      <c r="B217" s="8">
        <v>217</v>
      </c>
      <c r="C217" s="32" t="s">
        <v>69</v>
      </c>
      <c r="D217" s="32" t="s">
        <v>27</v>
      </c>
      <c r="E217" s="32" t="s">
        <v>70</v>
      </c>
      <c r="F217" s="32" t="s">
        <v>343</v>
      </c>
      <c r="G217" s="32" t="s">
        <v>32</v>
      </c>
      <c r="H217" s="32" t="s">
        <v>376</v>
      </c>
      <c r="I217" s="33">
        <v>5287.4800000000005</v>
      </c>
      <c r="J217" s="33">
        <v>6031.1399999999994</v>
      </c>
      <c r="K217" s="33">
        <v>6680.13</v>
      </c>
      <c r="L217" s="33">
        <v>7203.79</v>
      </c>
      <c r="M217" s="33">
        <v>7846.02</v>
      </c>
      <c r="N217" s="33">
        <v>8543.08</v>
      </c>
      <c r="O217" s="33">
        <v>9419.5499999999993</v>
      </c>
      <c r="P217" s="33">
        <v>10301.769999999999</v>
      </c>
      <c r="Q217" s="33">
        <v>11264.699999999999</v>
      </c>
      <c r="R217" s="33">
        <v>10650.68</v>
      </c>
      <c r="S217" s="33">
        <v>10704.230000000001</v>
      </c>
      <c r="T217" s="33">
        <v>10686.48</v>
      </c>
      <c r="U217" s="33">
        <v>10510.72</v>
      </c>
      <c r="V217" s="33">
        <v>10530.97</v>
      </c>
      <c r="W217" s="33">
        <v>10454.179999999998</v>
      </c>
      <c r="X217" s="33">
        <v>10811.130000000001</v>
      </c>
      <c r="Y217" s="33">
        <v>11402.75</v>
      </c>
      <c r="Z217" s="33">
        <v>12157.18</v>
      </c>
      <c r="AA217" s="33">
        <v>12964.44</v>
      </c>
      <c r="AB217" s="33">
        <v>13987.460000000001</v>
      </c>
      <c r="AC217" s="33">
        <v>12839.449999999999</v>
      </c>
      <c r="AD217" s="33">
        <v>14885.41</v>
      </c>
      <c r="AE217" s="33">
        <v>17256.830000000002</v>
      </c>
      <c r="AF217" s="33">
        <v>19796.669999999998</v>
      </c>
      <c r="AG217" s="33">
        <v>21844.239999999998</v>
      </c>
      <c r="AH217" s="33">
        <v>23315.370000000003</v>
      </c>
      <c r="AI217" s="33">
        <v>24506.21</v>
      </c>
    </row>
    <row r="218" spans="1:35" ht="14.5" x14ac:dyDescent="0.35">
      <c r="A218" s="8" t="str">
        <f t="shared" si="3"/>
        <v>BIP je EinwohnerLettland</v>
      </c>
      <c r="B218" s="8">
        <v>218</v>
      </c>
      <c r="C218" s="32" t="s">
        <v>69</v>
      </c>
      <c r="D218" s="32" t="s">
        <v>19</v>
      </c>
      <c r="E218" s="32" t="s">
        <v>70</v>
      </c>
      <c r="F218" s="32" t="s">
        <v>343</v>
      </c>
      <c r="G218" s="32" t="s">
        <v>32</v>
      </c>
      <c r="H218" s="32" t="s">
        <v>376</v>
      </c>
      <c r="I218" s="33">
        <v>3555.24</v>
      </c>
      <c r="J218" s="33">
        <v>3928.15</v>
      </c>
      <c r="K218" s="33">
        <v>4259.12</v>
      </c>
      <c r="L218" s="33">
        <v>4383.4400000000005</v>
      </c>
      <c r="M218" s="33">
        <v>4962.09</v>
      </c>
      <c r="N218" s="33">
        <v>5908.26</v>
      </c>
      <c r="O218" s="33">
        <v>7413.7000000000007</v>
      </c>
      <c r="P218" s="33">
        <v>9810.6899999999987</v>
      </c>
      <c r="Q218" s="33">
        <v>10725.02</v>
      </c>
      <c r="R218" s="33">
        <v>8593.0199999999986</v>
      </c>
      <c r="S218" s="33">
        <v>8378.2999999999993</v>
      </c>
      <c r="T218" s="33">
        <v>9239.7899999999991</v>
      </c>
      <c r="U218" s="33">
        <v>10459.93</v>
      </c>
      <c r="V218" s="33">
        <v>10929.130000000001</v>
      </c>
      <c r="W218" s="33">
        <v>11428.11</v>
      </c>
      <c r="X218" s="33">
        <v>12008.36</v>
      </c>
      <c r="Y218" s="33">
        <v>12503.28</v>
      </c>
      <c r="Z218" s="33">
        <v>13402.88</v>
      </c>
      <c r="AA218" s="33">
        <v>14615.67</v>
      </c>
      <c r="AB218" s="33">
        <v>15454.29</v>
      </c>
      <c r="AC218" s="33">
        <v>15374.269999999999</v>
      </c>
      <c r="AD218" s="33">
        <v>17129.75</v>
      </c>
      <c r="AE218" s="33">
        <v>19140.650000000001</v>
      </c>
      <c r="AF218" s="33">
        <v>20766.22</v>
      </c>
      <c r="AG218" s="33">
        <v>21508.79</v>
      </c>
      <c r="AH218" s="33">
        <v>22502.469999999998</v>
      </c>
      <c r="AI218" s="33">
        <v>23634.02</v>
      </c>
    </row>
    <row r="219" spans="1:35" ht="14.5" x14ac:dyDescent="0.35">
      <c r="A219" s="8" t="str">
        <f t="shared" si="3"/>
        <v>BIP je EinwohnerLitauen</v>
      </c>
      <c r="B219" s="8">
        <v>219</v>
      </c>
      <c r="C219" s="32" t="s">
        <v>69</v>
      </c>
      <c r="D219" s="32" t="s">
        <v>20</v>
      </c>
      <c r="E219" s="32" t="s">
        <v>70</v>
      </c>
      <c r="F219" s="32" t="s">
        <v>343</v>
      </c>
      <c r="G219" s="32" t="s">
        <v>32</v>
      </c>
      <c r="H219" s="32" t="s">
        <v>376</v>
      </c>
      <c r="I219" s="33">
        <v>3572.9700000000003</v>
      </c>
      <c r="J219" s="33">
        <v>3944.5</v>
      </c>
      <c r="K219" s="33">
        <v>4408.04</v>
      </c>
      <c r="L219" s="33">
        <v>4882.4500000000007</v>
      </c>
      <c r="M219" s="33">
        <v>5422.58</v>
      </c>
      <c r="N219" s="33">
        <v>6316.27</v>
      </c>
      <c r="O219" s="33">
        <v>7339.53</v>
      </c>
      <c r="P219" s="33">
        <v>8985.2799999999988</v>
      </c>
      <c r="Q219" s="33">
        <v>10219.120000000001</v>
      </c>
      <c r="R219" s="33">
        <v>8528.02</v>
      </c>
      <c r="S219" s="33">
        <v>8931.52</v>
      </c>
      <c r="T219" s="33">
        <v>10259.320000000002</v>
      </c>
      <c r="U219" s="33">
        <v>11120.4</v>
      </c>
      <c r="V219" s="33">
        <v>11776.79</v>
      </c>
      <c r="W219" s="33">
        <v>12395.99</v>
      </c>
      <c r="X219" s="33">
        <v>12861.32</v>
      </c>
      <c r="Y219" s="33">
        <v>13491.92</v>
      </c>
      <c r="Z219" s="33">
        <v>14871.58</v>
      </c>
      <c r="AA219" s="33">
        <v>16298.03</v>
      </c>
      <c r="AB219" s="33">
        <v>17516.060000000001</v>
      </c>
      <c r="AC219" s="33">
        <v>17885.41</v>
      </c>
      <c r="AD219" s="33">
        <v>20182.330000000002</v>
      </c>
      <c r="AE219" s="33">
        <v>23822.05</v>
      </c>
      <c r="AF219" s="33">
        <v>25697.55</v>
      </c>
      <c r="AG219" s="33">
        <v>27081.78</v>
      </c>
      <c r="AH219" s="33">
        <v>28999.84</v>
      </c>
      <c r="AI219" s="33">
        <v>30728</v>
      </c>
    </row>
    <row r="220" spans="1:35" ht="14.5" x14ac:dyDescent="0.35">
      <c r="A220" s="8" t="str">
        <f t="shared" si="3"/>
        <v>BIP je EinwohnerLuxemburg</v>
      </c>
      <c r="B220" s="8">
        <v>220</v>
      </c>
      <c r="C220" s="32" t="s">
        <v>69</v>
      </c>
      <c r="D220" s="32" t="s">
        <v>10</v>
      </c>
      <c r="E220" s="32" t="s">
        <v>70</v>
      </c>
      <c r="F220" s="32" t="s">
        <v>343</v>
      </c>
      <c r="G220" s="32" t="s">
        <v>32</v>
      </c>
      <c r="H220" s="32" t="s">
        <v>376</v>
      </c>
      <c r="I220" s="33">
        <v>52602</v>
      </c>
      <c r="J220" s="33">
        <v>54044</v>
      </c>
      <c r="K220" s="33">
        <v>55997.100000000006</v>
      </c>
      <c r="L220" s="33">
        <v>57991.6</v>
      </c>
      <c r="M220" s="33">
        <v>61480.4</v>
      </c>
      <c r="N220" s="33">
        <v>65022.499999999993</v>
      </c>
      <c r="O220" s="33">
        <v>72262.399999999994</v>
      </c>
      <c r="P220" s="33">
        <v>78306.399999999994</v>
      </c>
      <c r="Q220" s="33">
        <v>81780.7</v>
      </c>
      <c r="R220" s="33">
        <v>78380.5</v>
      </c>
      <c r="S220" s="33">
        <v>83545.599999999991</v>
      </c>
      <c r="T220" s="33">
        <v>85331</v>
      </c>
      <c r="U220" s="33">
        <v>87537.599999999991</v>
      </c>
      <c r="V220" s="33">
        <v>90027.1</v>
      </c>
      <c r="W220" s="33">
        <v>92761.1</v>
      </c>
      <c r="X220" s="33">
        <v>95086.6</v>
      </c>
      <c r="Y220" s="33">
        <v>96225.3</v>
      </c>
      <c r="Z220" s="33">
        <v>97438.399999999994</v>
      </c>
      <c r="AA220" s="33">
        <v>98751.900000000009</v>
      </c>
      <c r="AB220" s="33">
        <v>100448.09999999999</v>
      </c>
      <c r="AC220" s="33">
        <v>102232.9</v>
      </c>
      <c r="AD220" s="33">
        <v>112862.79999999999</v>
      </c>
      <c r="AE220" s="33">
        <v>118314.3</v>
      </c>
      <c r="AF220" s="33">
        <v>118769.59999999999</v>
      </c>
      <c r="AG220" s="33">
        <v>122905</v>
      </c>
      <c r="AH220" s="33">
        <v>127204.2</v>
      </c>
      <c r="AI220" s="33">
        <v>131527.9</v>
      </c>
    </row>
    <row r="221" spans="1:35" ht="14.5" x14ac:dyDescent="0.35">
      <c r="A221" s="8" t="str">
        <f t="shared" si="3"/>
        <v>BIP je EinwohnerMalta</v>
      </c>
      <c r="B221" s="8">
        <v>221</v>
      </c>
      <c r="C221" s="32" t="s">
        <v>69</v>
      </c>
      <c r="D221" s="32" t="s">
        <v>16</v>
      </c>
      <c r="E221" s="32" t="s">
        <v>70</v>
      </c>
      <c r="F221" s="32" t="s">
        <v>343</v>
      </c>
      <c r="G221" s="32" t="s">
        <v>32</v>
      </c>
      <c r="H221" s="32" t="s">
        <v>376</v>
      </c>
      <c r="I221" s="33">
        <v>11333.4</v>
      </c>
      <c r="J221" s="33">
        <v>11562.86</v>
      </c>
      <c r="K221" s="33">
        <v>11928.050000000001</v>
      </c>
      <c r="L221" s="33">
        <v>12031.72</v>
      </c>
      <c r="M221" s="33">
        <v>12246.41</v>
      </c>
      <c r="N221" s="33">
        <v>12709.199999999999</v>
      </c>
      <c r="O221" s="33">
        <v>13273.89</v>
      </c>
      <c r="P221" s="33">
        <v>14202.96</v>
      </c>
      <c r="Q221" s="33">
        <v>15229.23</v>
      </c>
      <c r="R221" s="33">
        <v>15238.720000000001</v>
      </c>
      <c r="S221" s="33">
        <v>16552.04</v>
      </c>
      <c r="T221" s="33">
        <v>16890.36</v>
      </c>
      <c r="U221" s="33">
        <v>17818.419999999998</v>
      </c>
      <c r="V221" s="33">
        <v>19117.61</v>
      </c>
      <c r="W221" s="33">
        <v>20623.32</v>
      </c>
      <c r="X221" s="33">
        <v>23000.47</v>
      </c>
      <c r="Y221" s="33">
        <v>23899.730000000003</v>
      </c>
      <c r="Z221" s="33">
        <v>26820.71</v>
      </c>
      <c r="AA221" s="33">
        <v>28239.360000000001</v>
      </c>
      <c r="AB221" s="33">
        <v>28924.530000000002</v>
      </c>
      <c r="AC221" s="33">
        <v>27837.33</v>
      </c>
      <c r="AD221" s="33">
        <v>32174.63</v>
      </c>
      <c r="AE221" s="33">
        <v>34289.96</v>
      </c>
      <c r="AF221" s="33">
        <v>37303.409999999996</v>
      </c>
      <c r="AG221" s="33">
        <v>38821.14</v>
      </c>
      <c r="AH221" s="33">
        <v>40493.69</v>
      </c>
      <c r="AI221" s="33">
        <v>42271.18</v>
      </c>
    </row>
    <row r="222" spans="1:35" ht="14.5" x14ac:dyDescent="0.35">
      <c r="A222" s="8" t="str">
        <f t="shared" si="3"/>
        <v>BIP je EinwohnerNiederlande</v>
      </c>
      <c r="B222" s="8">
        <v>222</v>
      </c>
      <c r="C222" s="32" t="s">
        <v>69</v>
      </c>
      <c r="D222" s="32" t="s">
        <v>1</v>
      </c>
      <c r="E222" s="32" t="s">
        <v>70</v>
      </c>
      <c r="F222" s="32" t="s">
        <v>343</v>
      </c>
      <c r="G222" s="32" t="s">
        <v>32</v>
      </c>
      <c r="H222" s="32" t="s">
        <v>376</v>
      </c>
      <c r="I222" s="33">
        <v>28393.260000000002</v>
      </c>
      <c r="J222" s="33">
        <v>30097.280000000002</v>
      </c>
      <c r="K222" s="33">
        <v>31141.31</v>
      </c>
      <c r="L222" s="33">
        <v>31735.040000000001</v>
      </c>
      <c r="M222" s="33">
        <v>32647.889999999996</v>
      </c>
      <c r="N222" s="33">
        <v>33892.28</v>
      </c>
      <c r="O222" s="33">
        <v>35938.090000000004</v>
      </c>
      <c r="P222" s="33">
        <v>38015.810000000005</v>
      </c>
      <c r="Q222" s="33">
        <v>39602.269999999997</v>
      </c>
      <c r="R222" s="33">
        <v>38122.99</v>
      </c>
      <c r="S222" s="33">
        <v>38701.29</v>
      </c>
      <c r="T222" s="33">
        <v>39298.69</v>
      </c>
      <c r="U222" s="33">
        <v>39285.71</v>
      </c>
      <c r="V222" s="33">
        <v>39607.65</v>
      </c>
      <c r="W222" s="33">
        <v>40238.78</v>
      </c>
      <c r="X222" s="33">
        <v>41273.61</v>
      </c>
      <c r="Y222" s="33">
        <v>42288.61</v>
      </c>
      <c r="Z222" s="33">
        <v>43830.54</v>
      </c>
      <c r="AA222" s="33">
        <v>45686.69</v>
      </c>
      <c r="AB222" s="33">
        <v>47838.97</v>
      </c>
      <c r="AC222" s="33">
        <v>46810.17</v>
      </c>
      <c r="AD222" s="33">
        <v>50849.829999999994</v>
      </c>
      <c r="AE222" s="33">
        <v>56144.85</v>
      </c>
      <c r="AF222" s="33">
        <v>59719.14</v>
      </c>
      <c r="AG222" s="33">
        <v>62887.17</v>
      </c>
      <c r="AH222" s="33">
        <v>65452.740000000005</v>
      </c>
      <c r="AI222" s="33">
        <v>67653.850000000006</v>
      </c>
    </row>
    <row r="223" spans="1:35" ht="14.5" x14ac:dyDescent="0.35">
      <c r="A223" s="8" t="str">
        <f t="shared" si="3"/>
        <v>BIP je EinwohnerÖsterreich</v>
      </c>
      <c r="B223" s="8">
        <v>223</v>
      </c>
      <c r="C223" s="32" t="s">
        <v>69</v>
      </c>
      <c r="D223" s="32" t="s">
        <v>56</v>
      </c>
      <c r="E223" s="32" t="s">
        <v>70</v>
      </c>
      <c r="F223" s="32" t="s">
        <v>343</v>
      </c>
      <c r="G223" s="32" t="s">
        <v>32</v>
      </c>
      <c r="H223" s="32" t="s">
        <v>376</v>
      </c>
      <c r="I223" s="33">
        <v>26512.51</v>
      </c>
      <c r="J223" s="33">
        <v>27277.47</v>
      </c>
      <c r="K223" s="33">
        <v>27850.11</v>
      </c>
      <c r="L223" s="33">
        <v>28397.98</v>
      </c>
      <c r="M223" s="33">
        <v>29444.09</v>
      </c>
      <c r="N223" s="33">
        <v>30680.41</v>
      </c>
      <c r="O223" s="33">
        <v>32164.400000000001</v>
      </c>
      <c r="P223" s="33">
        <v>34020.71</v>
      </c>
      <c r="Q223" s="33">
        <v>35071.18</v>
      </c>
      <c r="R223" s="33">
        <v>34319.35</v>
      </c>
      <c r="S223" s="33">
        <v>35169.020000000004</v>
      </c>
      <c r="T223" s="33">
        <v>36736.720000000001</v>
      </c>
      <c r="U223" s="33">
        <v>37571.54</v>
      </c>
      <c r="V223" s="33">
        <v>37888.759999999995</v>
      </c>
      <c r="W223" s="33">
        <v>38637.189999999995</v>
      </c>
      <c r="X223" s="33">
        <v>39641.089999999997</v>
      </c>
      <c r="Y223" s="33">
        <v>40694.89</v>
      </c>
      <c r="Z223" s="33">
        <v>41761.450000000004</v>
      </c>
      <c r="AA223" s="33">
        <v>43363.53</v>
      </c>
      <c r="AB223" s="33">
        <v>44573.42</v>
      </c>
      <c r="AC223" s="33">
        <v>42651.6</v>
      </c>
      <c r="AD223" s="33">
        <v>45381.25</v>
      </c>
      <c r="AE223" s="33">
        <v>49487.89</v>
      </c>
      <c r="AF223" s="33">
        <v>51827.92</v>
      </c>
      <c r="AG223" s="33">
        <v>53525.279999999999</v>
      </c>
      <c r="AH223" s="33">
        <v>55155.21</v>
      </c>
      <c r="AI223" s="33">
        <v>56856.88</v>
      </c>
    </row>
    <row r="224" spans="1:35" ht="14.5" x14ac:dyDescent="0.35">
      <c r="A224" s="8" t="str">
        <f t="shared" si="3"/>
        <v>BIP je EinwohnerPolen</v>
      </c>
      <c r="B224" s="8">
        <v>224</v>
      </c>
      <c r="C224" s="32" t="s">
        <v>69</v>
      </c>
      <c r="D224" s="32" t="s">
        <v>21</v>
      </c>
      <c r="E224" s="32" t="s">
        <v>70</v>
      </c>
      <c r="F224" s="32" t="s">
        <v>343</v>
      </c>
      <c r="G224" s="32" t="s">
        <v>32</v>
      </c>
      <c r="H224" s="32" t="s">
        <v>376</v>
      </c>
      <c r="I224" s="33">
        <v>4902.09</v>
      </c>
      <c r="J224" s="33">
        <v>5590.87</v>
      </c>
      <c r="K224" s="33">
        <v>5524.62</v>
      </c>
      <c r="L224" s="33">
        <v>5058.25</v>
      </c>
      <c r="M224" s="33">
        <v>5423.39</v>
      </c>
      <c r="N224" s="33">
        <v>6469.96</v>
      </c>
      <c r="O224" s="33">
        <v>7225.3</v>
      </c>
      <c r="P224" s="33">
        <v>8247.36</v>
      </c>
      <c r="Q224" s="33">
        <v>9639.5700000000015</v>
      </c>
      <c r="R224" s="33">
        <v>8260.0499999999993</v>
      </c>
      <c r="S224" s="33">
        <v>9486.61</v>
      </c>
      <c r="T224" s="33">
        <v>9974.49</v>
      </c>
      <c r="U224" s="33">
        <v>10185.650000000001</v>
      </c>
      <c r="V224" s="33">
        <v>10259.299999999999</v>
      </c>
      <c r="W224" s="33">
        <v>10754.02</v>
      </c>
      <c r="X224" s="33">
        <v>11386.67</v>
      </c>
      <c r="Y224" s="33">
        <v>11266.970000000001</v>
      </c>
      <c r="Z224" s="33">
        <v>12356.19</v>
      </c>
      <c r="AA224" s="33">
        <v>13277.18</v>
      </c>
      <c r="AB224" s="33">
        <v>14188.34</v>
      </c>
      <c r="AC224" s="33">
        <v>14309.42</v>
      </c>
      <c r="AD224" s="33">
        <v>15769.49</v>
      </c>
      <c r="AE224" s="33">
        <v>17518.190000000002</v>
      </c>
      <c r="AF224" s="33">
        <v>19902.21</v>
      </c>
      <c r="AG224" s="33">
        <v>22487.15</v>
      </c>
      <c r="AH224" s="33">
        <v>24352.42</v>
      </c>
      <c r="AI224" s="33">
        <v>25885.269999999997</v>
      </c>
    </row>
    <row r="225" spans="1:35" ht="14.5" x14ac:dyDescent="0.35">
      <c r="A225" s="8" t="str">
        <f t="shared" si="3"/>
        <v>BIP je EinwohnerPortugal</v>
      </c>
      <c r="B225" s="8">
        <v>225</v>
      </c>
      <c r="C225" s="32" t="s">
        <v>69</v>
      </c>
      <c r="D225" s="32" t="s">
        <v>7</v>
      </c>
      <c r="E225" s="32" t="s">
        <v>70</v>
      </c>
      <c r="F225" s="32" t="s">
        <v>343</v>
      </c>
      <c r="G225" s="32" t="s">
        <v>32</v>
      </c>
      <c r="H225" s="32" t="s">
        <v>376</v>
      </c>
      <c r="I225" s="33">
        <v>12479.660000000002</v>
      </c>
      <c r="J225" s="33">
        <v>13102.26</v>
      </c>
      <c r="K225" s="33">
        <v>13681.32</v>
      </c>
      <c r="L225" s="33">
        <v>13966</v>
      </c>
      <c r="M225" s="33">
        <v>14522.169999999998</v>
      </c>
      <c r="N225" s="33">
        <v>15095.470000000001</v>
      </c>
      <c r="O225" s="33">
        <v>15800.789999999999</v>
      </c>
      <c r="P225" s="33">
        <v>16644.600000000002</v>
      </c>
      <c r="Q225" s="33">
        <v>16963.41</v>
      </c>
      <c r="R225" s="33">
        <v>16598.439999999999</v>
      </c>
      <c r="S225" s="33">
        <v>17011.13</v>
      </c>
      <c r="T225" s="33">
        <v>16687.550000000003</v>
      </c>
      <c r="U225" s="33">
        <v>16003.419999999998</v>
      </c>
      <c r="V225" s="33">
        <v>16295.190000000002</v>
      </c>
      <c r="W225" s="33">
        <v>16621.22</v>
      </c>
      <c r="X225" s="33">
        <v>17279.47</v>
      </c>
      <c r="Y225" s="33">
        <v>17996.469999999998</v>
      </c>
      <c r="Z225" s="33">
        <v>18907.82</v>
      </c>
      <c r="AA225" s="33">
        <v>19835.989999999998</v>
      </c>
      <c r="AB225" s="33">
        <v>20714.759999999998</v>
      </c>
      <c r="AC225" s="33">
        <v>19358.27</v>
      </c>
      <c r="AD225" s="33">
        <v>20801.29</v>
      </c>
      <c r="AE225" s="33">
        <v>23303.100000000002</v>
      </c>
      <c r="AF225" s="33">
        <v>25276.99</v>
      </c>
      <c r="AG225" s="33">
        <v>26442.82</v>
      </c>
      <c r="AH225" s="33">
        <v>27503.9</v>
      </c>
      <c r="AI225" s="33">
        <v>28634.3</v>
      </c>
    </row>
    <row r="226" spans="1:35" ht="14.5" x14ac:dyDescent="0.35">
      <c r="A226" s="8" t="str">
        <f t="shared" si="3"/>
        <v>BIP je EinwohnerRumänien</v>
      </c>
      <c r="B226" s="8">
        <v>226</v>
      </c>
      <c r="C226" s="32" t="s">
        <v>69</v>
      </c>
      <c r="D226" s="32" t="s">
        <v>99</v>
      </c>
      <c r="E226" s="32" t="s">
        <v>70</v>
      </c>
      <c r="F226" s="32" t="s">
        <v>343</v>
      </c>
      <c r="G226" s="32" t="s">
        <v>32</v>
      </c>
      <c r="H226" s="32" t="s">
        <v>376</v>
      </c>
      <c r="I226" s="33">
        <v>1809.45</v>
      </c>
      <c r="J226" s="33">
        <v>2014.5900000000001</v>
      </c>
      <c r="K226" s="33">
        <v>2246.5700000000002</v>
      </c>
      <c r="L226" s="33">
        <v>2368.9699999999998</v>
      </c>
      <c r="M226" s="33">
        <v>2815.72</v>
      </c>
      <c r="N226" s="33">
        <v>3716</v>
      </c>
      <c r="O226" s="33">
        <v>4586.9400000000005</v>
      </c>
      <c r="P226" s="33">
        <v>6111.7699999999995</v>
      </c>
      <c r="Q226" s="33">
        <v>7137.46</v>
      </c>
      <c r="R226" s="33">
        <v>6148</v>
      </c>
      <c r="S226" s="33">
        <v>6337.12</v>
      </c>
      <c r="T226" s="33">
        <v>6875.67</v>
      </c>
      <c r="U226" s="33">
        <v>6944.47</v>
      </c>
      <c r="V226" s="33">
        <v>7150.86</v>
      </c>
      <c r="W226" s="33">
        <v>7557.97</v>
      </c>
      <c r="X226" s="33">
        <v>8086.29</v>
      </c>
      <c r="Y226" s="33">
        <v>8499.57</v>
      </c>
      <c r="Z226" s="33">
        <v>9513.619999999999</v>
      </c>
      <c r="AA226" s="33">
        <v>10583.16</v>
      </c>
      <c r="AB226" s="33">
        <v>11589.28</v>
      </c>
      <c r="AC226" s="33">
        <v>11457.07</v>
      </c>
      <c r="AD226" s="33">
        <v>12657.25</v>
      </c>
      <c r="AE226" s="33">
        <v>14788.67</v>
      </c>
      <c r="AF226" s="33">
        <v>17014.96</v>
      </c>
      <c r="AG226" s="33">
        <v>18700.559999999998</v>
      </c>
      <c r="AH226" s="33">
        <v>20310.02</v>
      </c>
      <c r="AI226" s="33">
        <v>22019.9</v>
      </c>
    </row>
    <row r="227" spans="1:35" ht="14.5" x14ac:dyDescent="0.35">
      <c r="A227" s="8" t="str">
        <f t="shared" si="3"/>
        <v>BIP je EinwohnerSchweden</v>
      </c>
      <c r="B227" s="8">
        <v>227</v>
      </c>
      <c r="C227" s="32" t="s">
        <v>69</v>
      </c>
      <c r="D227" s="32" t="s">
        <v>13</v>
      </c>
      <c r="E227" s="32" t="s">
        <v>70</v>
      </c>
      <c r="F227" s="32" t="s">
        <v>343</v>
      </c>
      <c r="G227" s="32" t="s">
        <v>32</v>
      </c>
      <c r="H227" s="32" t="s">
        <v>376</v>
      </c>
      <c r="I227" s="33">
        <v>32151.760000000002</v>
      </c>
      <c r="J227" s="33">
        <v>30420.05</v>
      </c>
      <c r="K227" s="33">
        <v>31835.239999999998</v>
      </c>
      <c r="L227" s="33">
        <v>33051.990000000005</v>
      </c>
      <c r="M227" s="33">
        <v>34438.28</v>
      </c>
      <c r="N227" s="33">
        <v>34935.07</v>
      </c>
      <c r="O227" s="33">
        <v>37086.81</v>
      </c>
      <c r="P227" s="33">
        <v>39150.03</v>
      </c>
      <c r="Q227" s="33">
        <v>38268.39</v>
      </c>
      <c r="R227" s="33">
        <v>33672.51</v>
      </c>
      <c r="S227" s="33">
        <v>39712.550000000003</v>
      </c>
      <c r="T227" s="33">
        <v>43422.21</v>
      </c>
      <c r="U227" s="33">
        <v>44960.979999999996</v>
      </c>
      <c r="V227" s="33">
        <v>45818.09</v>
      </c>
      <c r="W227" s="33">
        <v>44925.120000000003</v>
      </c>
      <c r="X227" s="33">
        <v>46169.69</v>
      </c>
      <c r="Y227" s="33">
        <v>46857.18</v>
      </c>
      <c r="Z227" s="33">
        <v>47291.87</v>
      </c>
      <c r="AA227" s="33">
        <v>45912.02</v>
      </c>
      <c r="AB227" s="33">
        <v>46244.56</v>
      </c>
      <c r="AC227" s="33">
        <v>46253.590000000004</v>
      </c>
      <c r="AD227" s="33">
        <v>51711.57</v>
      </c>
      <c r="AE227" s="33">
        <v>52502.83</v>
      </c>
      <c r="AF227" s="33">
        <v>51044.26</v>
      </c>
      <c r="AG227" s="33">
        <v>52665.45</v>
      </c>
      <c r="AH227" s="33">
        <v>54307.95</v>
      </c>
      <c r="AI227" s="33">
        <v>56405.56</v>
      </c>
    </row>
    <row r="228" spans="1:35" ht="14.5" x14ac:dyDescent="0.35">
      <c r="A228" s="8" t="str">
        <f t="shared" si="3"/>
        <v>BIP je EinwohnerSlowakei</v>
      </c>
      <c r="B228" s="8">
        <v>228</v>
      </c>
      <c r="C228" s="32" t="s">
        <v>69</v>
      </c>
      <c r="D228" s="32" t="s">
        <v>23</v>
      </c>
      <c r="E228" s="32" t="s">
        <v>70</v>
      </c>
      <c r="F228" s="32" t="s">
        <v>343</v>
      </c>
      <c r="G228" s="32" t="s">
        <v>32</v>
      </c>
      <c r="H228" s="32" t="s">
        <v>376</v>
      </c>
      <c r="I228" s="33">
        <v>4141.79</v>
      </c>
      <c r="J228" s="33">
        <v>4437.0700000000006</v>
      </c>
      <c r="K228" s="33">
        <v>4889.74</v>
      </c>
      <c r="L228" s="33">
        <v>5562.79</v>
      </c>
      <c r="M228" s="33">
        <v>6432.76</v>
      </c>
      <c r="N228" s="33">
        <v>7284</v>
      </c>
      <c r="O228" s="33">
        <v>8457.1799999999985</v>
      </c>
      <c r="P228" s="33">
        <v>10442.700000000001</v>
      </c>
      <c r="Q228" s="33">
        <v>12221.08</v>
      </c>
      <c r="R228" s="33">
        <v>11823.18</v>
      </c>
      <c r="S228" s="33">
        <v>12656.92</v>
      </c>
      <c r="T228" s="33">
        <v>13269.37</v>
      </c>
      <c r="U228" s="33">
        <v>13637.5</v>
      </c>
      <c r="V228" s="33">
        <v>13789.52</v>
      </c>
      <c r="W228" s="33">
        <v>14129.64</v>
      </c>
      <c r="X228" s="33">
        <v>14823.18</v>
      </c>
      <c r="Y228" s="33">
        <v>15029.38</v>
      </c>
      <c r="Z228" s="33">
        <v>15622.34</v>
      </c>
      <c r="AA228" s="33">
        <v>16576.509999999998</v>
      </c>
      <c r="AB228" s="33">
        <v>17337.849999999999</v>
      </c>
      <c r="AC228" s="33">
        <v>17273.219999999998</v>
      </c>
      <c r="AD228" s="33">
        <v>18740.379999999997</v>
      </c>
      <c r="AE228" s="33">
        <v>20173.2</v>
      </c>
      <c r="AF228" s="33">
        <v>22522.97</v>
      </c>
      <c r="AG228" s="33">
        <v>24002.639999999999</v>
      </c>
      <c r="AH228" s="33">
        <v>25556.65</v>
      </c>
      <c r="AI228" s="33">
        <v>26995.77</v>
      </c>
    </row>
    <row r="229" spans="1:35" ht="14.5" x14ac:dyDescent="0.35">
      <c r="A229" s="8" t="str">
        <f t="shared" si="3"/>
        <v>BIP je EinwohnerSlowenien</v>
      </c>
      <c r="B229" s="8">
        <v>229</v>
      </c>
      <c r="C229" s="32" t="s">
        <v>69</v>
      </c>
      <c r="D229" s="32" t="s">
        <v>26</v>
      </c>
      <c r="E229" s="32" t="s">
        <v>70</v>
      </c>
      <c r="F229" s="32" t="s">
        <v>343</v>
      </c>
      <c r="G229" s="32" t="s">
        <v>32</v>
      </c>
      <c r="H229" s="32" t="s">
        <v>376</v>
      </c>
      <c r="I229" s="33">
        <v>10921</v>
      </c>
      <c r="J229" s="33">
        <v>11555.56</v>
      </c>
      <c r="K229" s="33">
        <v>12370.6</v>
      </c>
      <c r="L229" s="33">
        <v>13026.59</v>
      </c>
      <c r="M229" s="33">
        <v>13760.910000000002</v>
      </c>
      <c r="N229" s="33">
        <v>14451.35</v>
      </c>
      <c r="O229" s="33">
        <v>15588.900000000001</v>
      </c>
      <c r="P229" s="33">
        <v>17305.18</v>
      </c>
      <c r="Q229" s="33">
        <v>18665.98</v>
      </c>
      <c r="R229" s="33">
        <v>17549.620000000003</v>
      </c>
      <c r="S229" s="33">
        <v>17595.870000000003</v>
      </c>
      <c r="T229" s="33">
        <v>17917.719999999998</v>
      </c>
      <c r="U229" s="33">
        <v>17470.88</v>
      </c>
      <c r="V229" s="33">
        <v>17499.580000000002</v>
      </c>
      <c r="W229" s="33">
        <v>18076.89</v>
      </c>
      <c r="X229" s="33">
        <v>18656.469999999998</v>
      </c>
      <c r="Y229" s="33">
        <v>19380.310000000001</v>
      </c>
      <c r="Z229" s="33">
        <v>20633.690000000002</v>
      </c>
      <c r="AA229" s="33">
        <v>21941.759999999998</v>
      </c>
      <c r="AB229" s="33">
        <v>23052.28</v>
      </c>
      <c r="AC229" s="33">
        <v>22226.89</v>
      </c>
      <c r="AD229" s="33">
        <v>24681.84</v>
      </c>
      <c r="AE229" s="33">
        <v>26978.78</v>
      </c>
      <c r="AF229" s="33">
        <v>30158</v>
      </c>
      <c r="AG229" s="33">
        <v>31413.309999999998</v>
      </c>
      <c r="AH229" s="33">
        <v>33336.39</v>
      </c>
      <c r="AI229" s="33">
        <v>35089.269999999997</v>
      </c>
    </row>
    <row r="230" spans="1:35" ht="14.5" x14ac:dyDescent="0.35">
      <c r="A230" s="8" t="str">
        <f t="shared" si="3"/>
        <v>BIP je EinwohnerSpanien</v>
      </c>
      <c r="B230" s="8">
        <v>230</v>
      </c>
      <c r="C230" s="32" t="s">
        <v>69</v>
      </c>
      <c r="D230" s="32" t="s">
        <v>8</v>
      </c>
      <c r="E230" s="32" t="s">
        <v>70</v>
      </c>
      <c r="F230" s="32" t="s">
        <v>343</v>
      </c>
      <c r="G230" s="32" t="s">
        <v>32</v>
      </c>
      <c r="H230" s="32" t="s">
        <v>376</v>
      </c>
      <c r="I230" s="33">
        <v>15967.91</v>
      </c>
      <c r="J230" s="33">
        <v>17194.649999999998</v>
      </c>
      <c r="K230" s="33">
        <v>18099.48</v>
      </c>
      <c r="L230" s="33">
        <v>19022.62</v>
      </c>
      <c r="M230" s="33">
        <v>20067.09</v>
      </c>
      <c r="N230" s="33">
        <v>21256.68</v>
      </c>
      <c r="O230" s="33">
        <v>22654.74</v>
      </c>
      <c r="P230" s="33">
        <v>23820.43</v>
      </c>
      <c r="Q230" s="33">
        <v>24192.16</v>
      </c>
      <c r="R230" s="33">
        <v>23140.97</v>
      </c>
      <c r="S230" s="33">
        <v>23133.33</v>
      </c>
      <c r="T230" s="33">
        <v>22866.399999999998</v>
      </c>
      <c r="U230" s="33">
        <v>22159.99</v>
      </c>
      <c r="V230" s="33">
        <v>22018.62</v>
      </c>
      <c r="W230" s="33">
        <v>22375.200000000001</v>
      </c>
      <c r="X230" s="33">
        <v>23437.03</v>
      </c>
      <c r="Y230" s="33">
        <v>24187.75</v>
      </c>
      <c r="Z230" s="33">
        <v>25156.15</v>
      </c>
      <c r="AA230" s="33">
        <v>25950.25</v>
      </c>
      <c r="AB230" s="33">
        <v>26624.949999999997</v>
      </c>
      <c r="AC230" s="33">
        <v>23850.829999999998</v>
      </c>
      <c r="AD230" s="33">
        <v>26094.12</v>
      </c>
      <c r="AE230" s="33">
        <v>28748.22</v>
      </c>
      <c r="AF230" s="33">
        <v>30968.3</v>
      </c>
      <c r="AG230" s="33">
        <v>32483.21</v>
      </c>
      <c r="AH230" s="33">
        <v>33734.54</v>
      </c>
      <c r="AI230" s="33">
        <v>34825.96</v>
      </c>
    </row>
    <row r="231" spans="1:35" ht="14.5" x14ac:dyDescent="0.35">
      <c r="A231" s="8" t="str">
        <f t="shared" si="3"/>
        <v>BIP je EinwohnerTschechische Republik</v>
      </c>
      <c r="B231" s="8">
        <v>231</v>
      </c>
      <c r="C231" s="32" t="s">
        <v>69</v>
      </c>
      <c r="D231" s="32" t="s">
        <v>22</v>
      </c>
      <c r="E231" s="32" t="s">
        <v>70</v>
      </c>
      <c r="F231" s="32" t="s">
        <v>343</v>
      </c>
      <c r="G231" s="32" t="s">
        <v>32</v>
      </c>
      <c r="H231" s="32" t="s">
        <v>376</v>
      </c>
      <c r="I231" s="33">
        <v>6562.01</v>
      </c>
      <c r="J231" s="33">
        <v>7440.15</v>
      </c>
      <c r="K231" s="33">
        <v>8606.91</v>
      </c>
      <c r="L231" s="33">
        <v>8720.74</v>
      </c>
      <c r="M231" s="33">
        <v>9485.9699999999993</v>
      </c>
      <c r="N231" s="33">
        <v>10789.310000000001</v>
      </c>
      <c r="O231" s="33">
        <v>12132.54</v>
      </c>
      <c r="P231" s="33">
        <v>13455.769999999999</v>
      </c>
      <c r="Q231" s="33">
        <v>15518.21</v>
      </c>
      <c r="R231" s="33">
        <v>14226.16</v>
      </c>
      <c r="S231" s="33">
        <v>15166.130000000001</v>
      </c>
      <c r="T231" s="33">
        <v>15866.66</v>
      </c>
      <c r="U231" s="33">
        <v>15585.9</v>
      </c>
      <c r="V231" s="33">
        <v>15279.56</v>
      </c>
      <c r="W231" s="33">
        <v>15136.66</v>
      </c>
      <c r="X231" s="33">
        <v>16228.91</v>
      </c>
      <c r="Y231" s="33">
        <v>17039.149999999998</v>
      </c>
      <c r="Z231" s="33">
        <v>18699.87</v>
      </c>
      <c r="AA231" s="33">
        <v>20267.77</v>
      </c>
      <c r="AB231" s="33">
        <v>21743.690000000002</v>
      </c>
      <c r="AC231" s="33">
        <v>20977.609999999997</v>
      </c>
      <c r="AD231" s="33">
        <v>23429.19</v>
      </c>
      <c r="AE231" s="33">
        <v>26673.4</v>
      </c>
      <c r="AF231" s="33">
        <v>29176.510000000002</v>
      </c>
      <c r="AG231" s="33">
        <v>29196.560000000001</v>
      </c>
      <c r="AH231" s="33">
        <v>30381.02</v>
      </c>
      <c r="AI231" s="33">
        <v>31888.03</v>
      </c>
    </row>
    <row r="232" spans="1:35" ht="14.5" x14ac:dyDescent="0.35">
      <c r="A232" s="8" t="str">
        <f t="shared" si="3"/>
        <v>BIP je EinwohnerUngarn</v>
      </c>
      <c r="B232" s="8">
        <v>232</v>
      </c>
      <c r="C232" s="32" t="s">
        <v>69</v>
      </c>
      <c r="D232" s="32" t="s">
        <v>24</v>
      </c>
      <c r="E232" s="32" t="s">
        <v>70</v>
      </c>
      <c r="F232" s="32" t="s">
        <v>343</v>
      </c>
      <c r="G232" s="32" t="s">
        <v>32</v>
      </c>
      <c r="H232" s="32" t="s">
        <v>376</v>
      </c>
      <c r="I232" s="33">
        <v>5024.0099999999993</v>
      </c>
      <c r="J232" s="33">
        <v>5896.25</v>
      </c>
      <c r="K232" s="33">
        <v>7066.51</v>
      </c>
      <c r="L232" s="33">
        <v>7438.11</v>
      </c>
      <c r="M232" s="33">
        <v>8291.119999999999</v>
      </c>
      <c r="N232" s="33">
        <v>9021.24</v>
      </c>
      <c r="O232" s="33">
        <v>9138.4600000000009</v>
      </c>
      <c r="P232" s="33">
        <v>10179.959999999999</v>
      </c>
      <c r="Q232" s="33">
        <v>10786.59</v>
      </c>
      <c r="R232" s="33">
        <v>9420.42</v>
      </c>
      <c r="S232" s="33">
        <v>9956.25</v>
      </c>
      <c r="T232" s="33">
        <v>10227.5</v>
      </c>
      <c r="U232" s="33">
        <v>10085.16</v>
      </c>
      <c r="V232" s="33">
        <v>10352.740000000002</v>
      </c>
      <c r="W232" s="33">
        <v>10814.220000000001</v>
      </c>
      <c r="X232" s="33">
        <v>11518.509999999998</v>
      </c>
      <c r="Y232" s="33">
        <v>11946.43</v>
      </c>
      <c r="Z232" s="33">
        <v>13079.5</v>
      </c>
      <c r="AA232" s="33">
        <v>14070.33</v>
      </c>
      <c r="AB232" s="33">
        <v>15201.380000000001</v>
      </c>
      <c r="AC232" s="33">
        <v>14369.05</v>
      </c>
      <c r="AD232" s="33">
        <v>16092.659999999998</v>
      </c>
      <c r="AE232" s="33">
        <v>17628</v>
      </c>
      <c r="AF232" s="33">
        <v>20499.759999999998</v>
      </c>
      <c r="AG232" s="33">
        <v>21476.17</v>
      </c>
      <c r="AH232" s="33">
        <v>22395.489999999998</v>
      </c>
      <c r="AI232" s="33">
        <v>23919.14</v>
      </c>
    </row>
    <row r="233" spans="1:35" ht="14.5" x14ac:dyDescent="0.35">
      <c r="A233" s="8" t="str">
        <f t="shared" si="3"/>
        <v>BIP je EinwohnerVereinigtes Königreich Großbritannien und Nordirland</v>
      </c>
      <c r="B233" s="8">
        <v>233</v>
      </c>
      <c r="C233" s="32" t="s">
        <v>69</v>
      </c>
      <c r="D233" s="32" t="s">
        <v>57</v>
      </c>
      <c r="E233" s="32" t="s">
        <v>70</v>
      </c>
      <c r="F233" s="32" t="s">
        <v>343</v>
      </c>
      <c r="G233" s="32" t="s">
        <v>32</v>
      </c>
      <c r="H233" s="32" t="s">
        <v>376</v>
      </c>
      <c r="I233" s="33">
        <v>30670.34</v>
      </c>
      <c r="J233" s="33">
        <v>31178.080000000002</v>
      </c>
      <c r="K233" s="33">
        <v>31915.289999999997</v>
      </c>
      <c r="L233" s="33">
        <v>30491.39</v>
      </c>
      <c r="M233" s="33">
        <v>32508.66</v>
      </c>
      <c r="N233" s="33">
        <v>33859.589999999997</v>
      </c>
      <c r="O233" s="33">
        <v>35498.420000000006</v>
      </c>
      <c r="P233" s="33">
        <v>36809.550000000003</v>
      </c>
      <c r="Q233" s="33">
        <v>32370.76</v>
      </c>
      <c r="R233" s="33">
        <v>27920.97</v>
      </c>
      <c r="S233" s="33">
        <v>29877.43</v>
      </c>
      <c r="T233" s="33">
        <v>30270.63</v>
      </c>
      <c r="U233" s="33">
        <v>33172.159999999996</v>
      </c>
      <c r="V233" s="33">
        <v>32703.440000000002</v>
      </c>
      <c r="W233" s="33">
        <v>35754.950000000004</v>
      </c>
      <c r="X233" s="33">
        <v>40565.629999999997</v>
      </c>
      <c r="Y233" s="33">
        <v>37044.25</v>
      </c>
      <c r="Z233" s="33">
        <v>36009.979999999996</v>
      </c>
      <c r="AA233" s="33">
        <v>36699.81</v>
      </c>
      <c r="AB233" s="33">
        <v>38195.51</v>
      </c>
      <c r="AC233" s="33">
        <v>35422.68</v>
      </c>
      <c r="AD233" s="33">
        <v>39695.75</v>
      </c>
      <c r="AE233" s="33">
        <v>43831.37</v>
      </c>
      <c r="AF233" s="33">
        <v>45753.66</v>
      </c>
      <c r="AG233" s="33">
        <v>48370.67</v>
      </c>
      <c r="AH233" s="33">
        <v>50481.06</v>
      </c>
      <c r="AI233" s="33">
        <v>51787.700000000004</v>
      </c>
    </row>
    <row r="234" spans="1:35" ht="14.5" x14ac:dyDescent="0.35">
      <c r="A234" s="8" t="str">
        <f t="shared" si="3"/>
        <v>BIP je EinwohnerZypern</v>
      </c>
      <c r="B234" s="8">
        <v>234</v>
      </c>
      <c r="C234" s="32" t="s">
        <v>69</v>
      </c>
      <c r="D234" s="32" t="s">
        <v>30</v>
      </c>
      <c r="E234" s="32" t="s">
        <v>70</v>
      </c>
      <c r="F234" s="32" t="s">
        <v>343</v>
      </c>
      <c r="G234" s="32" t="s">
        <v>32</v>
      </c>
      <c r="H234" s="32" t="s">
        <v>376</v>
      </c>
      <c r="I234" s="33">
        <v>15568.56</v>
      </c>
      <c r="J234" s="33">
        <v>16540.16</v>
      </c>
      <c r="K234" s="33">
        <v>17027.599999999999</v>
      </c>
      <c r="L234" s="33">
        <v>17918.900000000001</v>
      </c>
      <c r="M234" s="33">
        <v>19146.100000000002</v>
      </c>
      <c r="N234" s="33">
        <v>20363.54</v>
      </c>
      <c r="O234" s="33">
        <v>21657.07</v>
      </c>
      <c r="P234" s="33">
        <v>22930.95</v>
      </c>
      <c r="Q234" s="33">
        <v>24165.8</v>
      </c>
      <c r="R234" s="33">
        <v>23112.04</v>
      </c>
      <c r="S234" s="33">
        <v>23462.69</v>
      </c>
      <c r="T234" s="33">
        <v>23338.29</v>
      </c>
      <c r="U234" s="33">
        <v>22565.39</v>
      </c>
      <c r="V234" s="33">
        <v>20929.939999999999</v>
      </c>
      <c r="W234" s="33">
        <v>20507.68</v>
      </c>
      <c r="X234" s="33">
        <v>21219.11</v>
      </c>
      <c r="Y234" s="33">
        <v>22328.22</v>
      </c>
      <c r="Z234" s="33">
        <v>23632.31</v>
      </c>
      <c r="AA234" s="33">
        <v>25064.41</v>
      </c>
      <c r="AB234" s="33">
        <v>26533.08</v>
      </c>
      <c r="AC234" s="33">
        <v>25082.560000000001</v>
      </c>
      <c r="AD234" s="33">
        <v>28522.33</v>
      </c>
      <c r="AE234" s="33">
        <v>32229.34</v>
      </c>
      <c r="AF234" s="33">
        <v>33803.96</v>
      </c>
      <c r="AG234" s="33">
        <v>35782.380000000005</v>
      </c>
      <c r="AH234" s="33">
        <v>37288.61</v>
      </c>
      <c r="AI234" s="33">
        <v>38687.269999999997</v>
      </c>
    </row>
    <row r="235" spans="1:35" ht="14.5" x14ac:dyDescent="0.35">
      <c r="A235" s="8" t="str">
        <f t="shared" si="3"/>
        <v>BIP je Einwohner zu KaufkraftparitätenBelgien</v>
      </c>
      <c r="B235" s="8">
        <v>235</v>
      </c>
      <c r="C235" s="32" t="s">
        <v>205</v>
      </c>
      <c r="D235" s="32" t="s">
        <v>9</v>
      </c>
      <c r="E235" s="32" t="s">
        <v>72</v>
      </c>
      <c r="F235" s="32" t="s">
        <v>343</v>
      </c>
      <c r="G235" s="32" t="s">
        <v>32</v>
      </c>
      <c r="H235" s="32" t="s">
        <v>376</v>
      </c>
      <c r="I235" s="33">
        <v>23085.23</v>
      </c>
      <c r="J235" s="33">
        <v>23836.75</v>
      </c>
      <c r="K235" s="33">
        <v>24826.86</v>
      </c>
      <c r="L235" s="33">
        <v>25401.66</v>
      </c>
      <c r="M235" s="33">
        <v>26199.149999999998</v>
      </c>
      <c r="N235" s="33">
        <v>27176.81</v>
      </c>
      <c r="O235" s="33">
        <v>28033.100000000002</v>
      </c>
      <c r="P235" s="33">
        <v>29054.559999999998</v>
      </c>
      <c r="Q235" s="33">
        <v>29399.040000000001</v>
      </c>
      <c r="R235" s="33">
        <v>28616.19</v>
      </c>
      <c r="S235" s="33">
        <v>30161.75</v>
      </c>
      <c r="T235" s="33">
        <v>30735.79</v>
      </c>
      <c r="U235" s="33">
        <v>31372.81</v>
      </c>
      <c r="V235" s="33">
        <v>31661.64</v>
      </c>
      <c r="W235" s="33">
        <v>32359.769999999997</v>
      </c>
      <c r="X235" s="33">
        <v>33126.99</v>
      </c>
      <c r="Y235" s="33">
        <v>33632.01</v>
      </c>
      <c r="Z235" s="33">
        <v>34519.919999999998</v>
      </c>
      <c r="AA235" s="33">
        <v>35575.870000000003</v>
      </c>
      <c r="AB235" s="33">
        <v>36881.25</v>
      </c>
      <c r="AC235" s="33">
        <v>35847.75</v>
      </c>
      <c r="AD235" s="33">
        <v>39019.329999999994</v>
      </c>
      <c r="AE235" s="33">
        <v>43131.31</v>
      </c>
      <c r="AF235" s="33">
        <v>45166.62</v>
      </c>
      <c r="AG235" s="33">
        <v>46886.65</v>
      </c>
      <c r="AH235" s="33">
        <v>48400.63</v>
      </c>
      <c r="AI235" s="33">
        <v>49988.639999999999</v>
      </c>
    </row>
    <row r="236" spans="1:35" ht="14.5" x14ac:dyDescent="0.35">
      <c r="A236" s="8" t="str">
        <f t="shared" si="3"/>
        <v>BIP je Einwohner zu KaufkraftparitätenBulgarien</v>
      </c>
      <c r="B236" s="8">
        <v>236</v>
      </c>
      <c r="C236" s="32" t="s">
        <v>205</v>
      </c>
      <c r="D236" s="32" t="s">
        <v>25</v>
      </c>
      <c r="E236" s="32" t="s">
        <v>72</v>
      </c>
      <c r="F236" s="32" t="s">
        <v>343</v>
      </c>
      <c r="G236" s="32" t="s">
        <v>32</v>
      </c>
      <c r="H236" s="32" t="s">
        <v>376</v>
      </c>
      <c r="I236" s="33">
        <v>5335.79</v>
      </c>
      <c r="J236" s="33">
        <v>5831.8899999999994</v>
      </c>
      <c r="K236" s="33">
        <v>6357.96</v>
      </c>
      <c r="L236" s="33">
        <v>6869.29</v>
      </c>
      <c r="M236" s="33">
        <v>7456.45</v>
      </c>
      <c r="N236" s="33">
        <v>8341.7999999999993</v>
      </c>
      <c r="O236" s="33">
        <v>8954.68</v>
      </c>
      <c r="P236" s="33">
        <v>9972.4500000000007</v>
      </c>
      <c r="Q236" s="33">
        <v>10942.69</v>
      </c>
      <c r="R236" s="33">
        <v>10512.37</v>
      </c>
      <c r="S236" s="33">
        <v>11113.11</v>
      </c>
      <c r="T236" s="33">
        <v>11735.02</v>
      </c>
      <c r="U236" s="33">
        <v>12125.23</v>
      </c>
      <c r="V236" s="33">
        <v>12194.11</v>
      </c>
      <c r="W236" s="33">
        <v>12895.02</v>
      </c>
      <c r="X236" s="33">
        <v>13586.830000000002</v>
      </c>
      <c r="Y236" s="33">
        <v>14411.44</v>
      </c>
      <c r="Z236" s="33">
        <v>15329.34</v>
      </c>
      <c r="AA236" s="33">
        <v>16310.07</v>
      </c>
      <c r="AB236" s="33">
        <v>17438.28</v>
      </c>
      <c r="AC236" s="33">
        <v>17487.54</v>
      </c>
      <c r="AD236" s="33">
        <v>19688.07</v>
      </c>
      <c r="AE236" s="33">
        <v>22098.25</v>
      </c>
      <c r="AF236" s="33">
        <v>24346.260000000002</v>
      </c>
      <c r="AG236" s="33">
        <v>25810.300000000003</v>
      </c>
      <c r="AH236" s="33">
        <v>27258.92</v>
      </c>
      <c r="AI236" s="33">
        <v>28813.829999999998</v>
      </c>
    </row>
    <row r="237" spans="1:35" ht="14.5" x14ac:dyDescent="0.35">
      <c r="A237" s="8" t="str">
        <f t="shared" si="3"/>
        <v>BIP je Einwohner zu KaufkraftparitätenDänemark</v>
      </c>
      <c r="B237" s="8">
        <v>237</v>
      </c>
      <c r="C237" s="32" t="s">
        <v>205</v>
      </c>
      <c r="D237" s="32" t="s">
        <v>5</v>
      </c>
      <c r="E237" s="32" t="s">
        <v>72</v>
      </c>
      <c r="F237" s="32" t="s">
        <v>343</v>
      </c>
      <c r="G237" s="32" t="s">
        <v>32</v>
      </c>
      <c r="H237" s="32" t="s">
        <v>376</v>
      </c>
      <c r="I237" s="33">
        <v>23799.3</v>
      </c>
      <c r="J237" s="33">
        <v>24394.45</v>
      </c>
      <c r="K237" s="33">
        <v>25143.809999999998</v>
      </c>
      <c r="L237" s="33">
        <v>25351.72</v>
      </c>
      <c r="M237" s="33">
        <v>26987.570000000003</v>
      </c>
      <c r="N237" s="33">
        <v>28049.83</v>
      </c>
      <c r="O237" s="33">
        <v>29738.52</v>
      </c>
      <c r="P237" s="33">
        <v>30885.7</v>
      </c>
      <c r="Q237" s="33">
        <v>32185.73</v>
      </c>
      <c r="R237" s="33">
        <v>30595.88</v>
      </c>
      <c r="S237" s="33">
        <v>32584.789999999997</v>
      </c>
      <c r="T237" s="33">
        <v>33121.879999999997</v>
      </c>
      <c r="U237" s="33">
        <v>33055.089999999997</v>
      </c>
      <c r="V237" s="33">
        <v>33840.71</v>
      </c>
      <c r="W237" s="33">
        <v>34318.579999999994</v>
      </c>
      <c r="X237" s="33">
        <v>35164.740000000005</v>
      </c>
      <c r="Y237" s="33">
        <v>35993.57</v>
      </c>
      <c r="Z237" s="33">
        <v>37964.050000000003</v>
      </c>
      <c r="AA237" s="33">
        <v>38806.61</v>
      </c>
      <c r="AB237" s="33">
        <v>39388.879999999997</v>
      </c>
      <c r="AC237" s="33">
        <v>40051.46</v>
      </c>
      <c r="AD237" s="33">
        <v>44377.599999999999</v>
      </c>
      <c r="AE237" s="33">
        <v>48595.13</v>
      </c>
      <c r="AF237" s="33">
        <v>48325.58</v>
      </c>
      <c r="AG237" s="33">
        <v>50746.87</v>
      </c>
      <c r="AH237" s="33">
        <v>53017.87</v>
      </c>
      <c r="AI237" s="33">
        <v>54813.130000000005</v>
      </c>
    </row>
    <row r="238" spans="1:35" ht="14.5" x14ac:dyDescent="0.35">
      <c r="A238" s="8" t="str">
        <f t="shared" si="3"/>
        <v>BIP je Einwohner zu KaufkraftparitätenDeutschland</v>
      </c>
      <c r="B238" s="8">
        <v>238</v>
      </c>
      <c r="C238" s="32" t="s">
        <v>205</v>
      </c>
      <c r="D238" s="32" t="s">
        <v>2</v>
      </c>
      <c r="E238" s="32" t="s">
        <v>72</v>
      </c>
      <c r="F238" s="32" t="s">
        <v>343</v>
      </c>
      <c r="G238" s="32" t="s">
        <v>32</v>
      </c>
      <c r="H238" s="32" t="s">
        <v>376</v>
      </c>
      <c r="I238" s="33">
        <v>23030.47</v>
      </c>
      <c r="J238" s="33">
        <v>23980.639999999999</v>
      </c>
      <c r="K238" s="33">
        <v>24466.83</v>
      </c>
      <c r="L238" s="33">
        <v>25185.390000000003</v>
      </c>
      <c r="M238" s="33">
        <v>26286.190000000002</v>
      </c>
      <c r="N238" s="33">
        <v>26837.3</v>
      </c>
      <c r="O238" s="33">
        <v>28037</v>
      </c>
      <c r="P238" s="33">
        <v>29604.55</v>
      </c>
      <c r="Q238" s="33">
        <v>30331</v>
      </c>
      <c r="R238" s="33">
        <v>28866.07</v>
      </c>
      <c r="S238" s="33">
        <v>30634.85</v>
      </c>
      <c r="T238" s="33">
        <v>32340.5</v>
      </c>
      <c r="U238" s="33">
        <v>32662.010000000002</v>
      </c>
      <c r="V238" s="33">
        <v>33123.049999999996</v>
      </c>
      <c r="W238" s="33">
        <v>34360.29</v>
      </c>
      <c r="X238" s="33">
        <v>34905.24</v>
      </c>
      <c r="Y238" s="33">
        <v>35823.9</v>
      </c>
      <c r="Z238" s="33">
        <v>37167.32</v>
      </c>
      <c r="AA238" s="33">
        <v>38156.840000000004</v>
      </c>
      <c r="AB238" s="33">
        <v>38544.780000000006</v>
      </c>
      <c r="AC238" s="33">
        <v>37486.780000000006</v>
      </c>
      <c r="AD238" s="33">
        <v>39698.14</v>
      </c>
      <c r="AE238" s="33">
        <v>42189.35</v>
      </c>
      <c r="AF238" s="33">
        <v>44052.549999999996</v>
      </c>
      <c r="AG238" s="33">
        <v>45205.72</v>
      </c>
      <c r="AH238" s="33">
        <v>46455.89</v>
      </c>
      <c r="AI238" s="33">
        <v>47966.76</v>
      </c>
    </row>
    <row r="239" spans="1:35" ht="14.5" x14ac:dyDescent="0.35">
      <c r="A239" s="8" t="str">
        <f t="shared" si="3"/>
        <v>BIP je Einwohner zu KaufkraftparitätenEstland</v>
      </c>
      <c r="B239" s="8">
        <v>239</v>
      </c>
      <c r="C239" s="32" t="s">
        <v>205</v>
      </c>
      <c r="D239" s="32" t="s">
        <v>18</v>
      </c>
      <c r="E239" s="32" t="s">
        <v>72</v>
      </c>
      <c r="F239" s="32" t="s">
        <v>343</v>
      </c>
      <c r="G239" s="32" t="s">
        <v>32</v>
      </c>
      <c r="H239" s="32" t="s">
        <v>376</v>
      </c>
      <c r="I239" s="33">
        <v>7803.7</v>
      </c>
      <c r="J239" s="33">
        <v>8506.1699999999983</v>
      </c>
      <c r="K239" s="33">
        <v>9536.26</v>
      </c>
      <c r="L239" s="33">
        <v>10751.9</v>
      </c>
      <c r="M239" s="33">
        <v>11847.74</v>
      </c>
      <c r="N239" s="33">
        <v>13587.220000000001</v>
      </c>
      <c r="O239" s="33">
        <v>15338.89</v>
      </c>
      <c r="P239" s="33">
        <v>17499.79</v>
      </c>
      <c r="Q239" s="33">
        <v>17679.150000000001</v>
      </c>
      <c r="R239" s="33">
        <v>15454</v>
      </c>
      <c r="S239" s="33">
        <v>16341.28</v>
      </c>
      <c r="T239" s="33">
        <v>18339.79</v>
      </c>
      <c r="U239" s="33">
        <v>19342.669999999998</v>
      </c>
      <c r="V239" s="33">
        <v>20055.28</v>
      </c>
      <c r="W239" s="33">
        <v>21055.09</v>
      </c>
      <c r="X239" s="33">
        <v>21398.46</v>
      </c>
      <c r="Y239" s="33">
        <v>22191.22</v>
      </c>
      <c r="Z239" s="33">
        <v>23734.11</v>
      </c>
      <c r="AA239" s="33">
        <v>25224.81</v>
      </c>
      <c r="AB239" s="33">
        <v>26435.510000000002</v>
      </c>
      <c r="AC239" s="33">
        <v>25992.58</v>
      </c>
      <c r="AD239" s="33">
        <v>28436.89</v>
      </c>
      <c r="AE239" s="33">
        <v>30513.079999999998</v>
      </c>
      <c r="AF239" s="33">
        <v>31076.94</v>
      </c>
      <c r="AG239" s="33">
        <v>31710.68</v>
      </c>
      <c r="AH239" s="33">
        <v>32804.630000000005</v>
      </c>
      <c r="AI239" s="33">
        <v>34350.83</v>
      </c>
    </row>
    <row r="240" spans="1:35" ht="14.5" x14ac:dyDescent="0.35">
      <c r="A240" s="8" t="str">
        <f t="shared" si="3"/>
        <v>BIP je Einwohner zu KaufkraftparitätenEU27</v>
      </c>
      <c r="B240" s="8">
        <v>240</v>
      </c>
      <c r="C240" s="32" t="s">
        <v>205</v>
      </c>
      <c r="D240" s="32" t="s">
        <v>367</v>
      </c>
      <c r="E240" s="32" t="s">
        <v>72</v>
      </c>
      <c r="F240" s="32" t="s">
        <v>343</v>
      </c>
      <c r="G240" s="32" t="s">
        <v>32</v>
      </c>
      <c r="H240" s="32" t="s">
        <v>376</v>
      </c>
      <c r="I240" s="33">
        <v>18415.810000000001</v>
      </c>
      <c r="J240" s="33">
        <v>19266.11</v>
      </c>
      <c r="K240" s="33">
        <v>19927.399999999998</v>
      </c>
      <c r="L240" s="33">
        <v>20395.350000000002</v>
      </c>
      <c r="M240" s="33">
        <v>21254.09</v>
      </c>
      <c r="N240" s="33">
        <v>22106.44</v>
      </c>
      <c r="O240" s="33">
        <v>23324.329999999998</v>
      </c>
      <c r="P240" s="33">
        <v>24679.16</v>
      </c>
      <c r="Q240" s="33">
        <v>25392.890000000003</v>
      </c>
      <c r="R240" s="33">
        <v>24210.58</v>
      </c>
      <c r="S240" s="33">
        <v>25097.329999999998</v>
      </c>
      <c r="T240" s="33">
        <v>25879.98</v>
      </c>
      <c r="U240" s="33">
        <v>25979.79</v>
      </c>
      <c r="V240" s="33">
        <v>26246.739999999998</v>
      </c>
      <c r="W240" s="33">
        <v>26833.73</v>
      </c>
      <c r="X240" s="33">
        <v>27770.920000000002</v>
      </c>
      <c r="Y240" s="33">
        <v>28461.29</v>
      </c>
      <c r="Z240" s="33">
        <v>29604.28</v>
      </c>
      <c r="AA240" s="33">
        <v>30584.18</v>
      </c>
      <c r="AB240" s="33">
        <v>31632.6</v>
      </c>
      <c r="AC240" s="33">
        <v>30443.65</v>
      </c>
      <c r="AD240" s="33">
        <v>33180.639999999999</v>
      </c>
      <c r="AE240" s="33">
        <v>35986.109999999993</v>
      </c>
      <c r="AF240" s="33">
        <v>38132.519999999997</v>
      </c>
      <c r="AG240" s="33">
        <v>39586.57</v>
      </c>
      <c r="AH240" s="33">
        <v>41048.090000000004</v>
      </c>
      <c r="AI240" s="33">
        <v>42597.86</v>
      </c>
    </row>
    <row r="241" spans="1:35" ht="14.5" x14ac:dyDescent="0.35">
      <c r="A241" s="8" t="str">
        <f t="shared" si="3"/>
        <v>BIP je Einwohner zu KaufkraftparitätenFinnland</v>
      </c>
      <c r="B241" s="8">
        <v>241</v>
      </c>
      <c r="C241" s="32" t="s">
        <v>205</v>
      </c>
      <c r="D241" s="32" t="s">
        <v>14</v>
      </c>
      <c r="E241" s="32" t="s">
        <v>72</v>
      </c>
      <c r="F241" s="32" t="s">
        <v>343</v>
      </c>
      <c r="G241" s="32" t="s">
        <v>32</v>
      </c>
      <c r="H241" s="32" t="s">
        <v>376</v>
      </c>
      <c r="I241" s="33">
        <v>22245.4</v>
      </c>
      <c r="J241" s="33">
        <v>23012.66</v>
      </c>
      <c r="K241" s="33">
        <v>23444.73</v>
      </c>
      <c r="L241" s="33">
        <v>23851.120000000003</v>
      </c>
      <c r="M241" s="33">
        <v>25492.239999999998</v>
      </c>
      <c r="N241" s="33">
        <v>26250.83</v>
      </c>
      <c r="O241" s="33">
        <v>27387.95</v>
      </c>
      <c r="P241" s="33">
        <v>29879.59</v>
      </c>
      <c r="Q241" s="33">
        <v>31104.73</v>
      </c>
      <c r="R241" s="33">
        <v>28678.44</v>
      </c>
      <c r="S241" s="33">
        <v>29485.13</v>
      </c>
      <c r="T241" s="33">
        <v>30438.39</v>
      </c>
      <c r="U241" s="33">
        <v>30084.25</v>
      </c>
      <c r="V241" s="33">
        <v>29829.329999999998</v>
      </c>
      <c r="W241" s="33">
        <v>29773.79</v>
      </c>
      <c r="X241" s="33">
        <v>30379.18</v>
      </c>
      <c r="Y241" s="33">
        <v>30956.04</v>
      </c>
      <c r="Z241" s="33">
        <v>32444.71</v>
      </c>
      <c r="AA241" s="33">
        <v>33389.659999999996</v>
      </c>
      <c r="AB241" s="33">
        <v>33996.11</v>
      </c>
      <c r="AC241" s="33">
        <v>34037.149999999994</v>
      </c>
      <c r="AD241" s="33">
        <v>36164.07</v>
      </c>
      <c r="AE241" s="33">
        <v>38640.079999999994</v>
      </c>
      <c r="AF241" s="33">
        <v>40132.33</v>
      </c>
      <c r="AG241" s="33">
        <v>40973.170000000006</v>
      </c>
      <c r="AH241" s="33">
        <v>42370.07</v>
      </c>
      <c r="AI241" s="33">
        <v>43912</v>
      </c>
    </row>
    <row r="242" spans="1:35" ht="14.5" x14ac:dyDescent="0.35">
      <c r="A242" s="8" t="str">
        <f t="shared" si="3"/>
        <v>BIP je Einwohner zu KaufkraftparitätenFrankreich</v>
      </c>
      <c r="B242" s="8">
        <v>242</v>
      </c>
      <c r="C242" s="32" t="s">
        <v>205</v>
      </c>
      <c r="D242" s="32" t="s">
        <v>0</v>
      </c>
      <c r="E242" s="32" t="s">
        <v>72</v>
      </c>
      <c r="F242" s="32" t="s">
        <v>343</v>
      </c>
      <c r="G242" s="32" t="s">
        <v>32</v>
      </c>
      <c r="H242" s="32" t="s">
        <v>376</v>
      </c>
      <c r="I242" s="33">
        <v>21662.75</v>
      </c>
      <c r="J242" s="33">
        <v>22705.71</v>
      </c>
      <c r="K242" s="33">
        <v>23313.94</v>
      </c>
      <c r="L242" s="33">
        <v>23087.82</v>
      </c>
      <c r="M242" s="33">
        <v>23712.260000000002</v>
      </c>
      <c r="N242" s="33">
        <v>25012.75</v>
      </c>
      <c r="O242" s="33">
        <v>25877.420000000002</v>
      </c>
      <c r="P242" s="33">
        <v>26999.4</v>
      </c>
      <c r="Q242" s="33">
        <v>27310.54</v>
      </c>
      <c r="R242" s="33">
        <v>26292.760000000002</v>
      </c>
      <c r="S242" s="33">
        <v>27301.53</v>
      </c>
      <c r="T242" s="33">
        <v>28075.769999999997</v>
      </c>
      <c r="U242" s="33">
        <v>27944.880000000001</v>
      </c>
      <c r="V242" s="33">
        <v>28708.15</v>
      </c>
      <c r="W242" s="33">
        <v>28953.86</v>
      </c>
      <c r="X242" s="33">
        <v>29515.86</v>
      </c>
      <c r="Y242" s="33">
        <v>29859.3</v>
      </c>
      <c r="Z242" s="33">
        <v>30585.059999999998</v>
      </c>
      <c r="AA242" s="33">
        <v>31460.57</v>
      </c>
      <c r="AB242" s="33">
        <v>33244.230000000003</v>
      </c>
      <c r="AC242" s="33">
        <v>31595.32</v>
      </c>
      <c r="AD242" s="33">
        <v>33977.339999999997</v>
      </c>
      <c r="AE242" s="33">
        <v>35930.19</v>
      </c>
      <c r="AF242" s="33">
        <v>38469.440000000002</v>
      </c>
      <c r="AG242" s="33">
        <v>39964.18</v>
      </c>
      <c r="AH242" s="33">
        <v>41078.58</v>
      </c>
      <c r="AI242" s="33">
        <v>42355.1</v>
      </c>
    </row>
    <row r="243" spans="1:35" ht="14.5" x14ac:dyDescent="0.35">
      <c r="A243" s="8" t="str">
        <f t="shared" si="3"/>
        <v>BIP je Einwohner zu KaufkraftparitätenGriechenland</v>
      </c>
      <c r="B243" s="8">
        <v>243</v>
      </c>
      <c r="C243" s="32" t="s">
        <v>205</v>
      </c>
      <c r="D243" s="32" t="s">
        <v>6</v>
      </c>
      <c r="E243" s="32" t="s">
        <v>72</v>
      </c>
      <c r="F243" s="32" t="s">
        <v>343</v>
      </c>
      <c r="G243" s="32" t="s">
        <v>32</v>
      </c>
      <c r="H243" s="32" t="s">
        <v>376</v>
      </c>
      <c r="I243" s="33">
        <v>15631.43</v>
      </c>
      <c r="J243" s="33">
        <v>16808.64</v>
      </c>
      <c r="K243" s="33">
        <v>18024.629999999997</v>
      </c>
      <c r="L243" s="33">
        <v>19095.960000000003</v>
      </c>
      <c r="M243" s="33">
        <v>20287.23</v>
      </c>
      <c r="N243" s="33">
        <v>20481.089999999997</v>
      </c>
      <c r="O243" s="33">
        <v>22327</v>
      </c>
      <c r="P243" s="33">
        <v>22815.119999999999</v>
      </c>
      <c r="Q243" s="33">
        <v>23623.42</v>
      </c>
      <c r="R243" s="33">
        <v>22620.280000000002</v>
      </c>
      <c r="S243" s="33">
        <v>21075.98</v>
      </c>
      <c r="T243" s="33">
        <v>19146.100000000002</v>
      </c>
      <c r="U243" s="33">
        <v>18153.75</v>
      </c>
      <c r="V243" s="33">
        <v>18572.8</v>
      </c>
      <c r="W243" s="33">
        <v>18958.37</v>
      </c>
      <c r="X243" s="33">
        <v>19131.620000000003</v>
      </c>
      <c r="Y243" s="33">
        <v>19106.509999999998</v>
      </c>
      <c r="Z243" s="33">
        <v>19700.859999999997</v>
      </c>
      <c r="AA243" s="33">
        <v>20200.97</v>
      </c>
      <c r="AB243" s="33">
        <v>20763.03</v>
      </c>
      <c r="AC243" s="33">
        <v>18864.97</v>
      </c>
      <c r="AD243" s="33">
        <v>21033.3</v>
      </c>
      <c r="AE243" s="33">
        <v>23964.45</v>
      </c>
      <c r="AF243" s="33">
        <v>25880.19</v>
      </c>
      <c r="AG243" s="33">
        <v>27364.880000000001</v>
      </c>
      <c r="AH243" s="33">
        <v>28763.119999999999</v>
      </c>
      <c r="AI243" s="33">
        <v>30113.74</v>
      </c>
    </row>
    <row r="244" spans="1:35" ht="14.5" x14ac:dyDescent="0.35">
      <c r="A244" s="8" t="str">
        <f t="shared" si="3"/>
        <v>BIP je Einwohner zu KaufkraftparitätenIrland</v>
      </c>
      <c r="B244" s="8">
        <v>244</v>
      </c>
      <c r="C244" s="32" t="s">
        <v>205</v>
      </c>
      <c r="D244" s="32" t="s">
        <v>4</v>
      </c>
      <c r="E244" s="32" t="s">
        <v>72</v>
      </c>
      <c r="F244" s="32" t="s">
        <v>343</v>
      </c>
      <c r="G244" s="32" t="s">
        <v>32</v>
      </c>
      <c r="H244" s="32" t="s">
        <v>376</v>
      </c>
      <c r="I244" s="33">
        <v>25102.82</v>
      </c>
      <c r="J244" s="33">
        <v>26983.059999999998</v>
      </c>
      <c r="K244" s="33">
        <v>28877.43</v>
      </c>
      <c r="L244" s="33">
        <v>29791.42</v>
      </c>
      <c r="M244" s="33">
        <v>31671.91</v>
      </c>
      <c r="N244" s="33">
        <v>33145.980000000003</v>
      </c>
      <c r="O244" s="33">
        <v>35198.300000000003</v>
      </c>
      <c r="P244" s="33">
        <v>36927.449999999997</v>
      </c>
      <c r="Q244" s="33">
        <v>34227.64</v>
      </c>
      <c r="R244" s="33">
        <v>31297.119999999999</v>
      </c>
      <c r="S244" s="33">
        <v>32717.799999999996</v>
      </c>
      <c r="T244" s="33">
        <v>33937.33</v>
      </c>
      <c r="U244" s="33">
        <v>34521.410000000003</v>
      </c>
      <c r="V244" s="33">
        <v>35281.040000000001</v>
      </c>
      <c r="W244" s="33">
        <v>37773.29</v>
      </c>
      <c r="X244" s="33">
        <v>51541.69</v>
      </c>
      <c r="Y244" s="33">
        <v>50828.93</v>
      </c>
      <c r="Z244" s="33">
        <v>55332.61</v>
      </c>
      <c r="AA244" s="33">
        <v>58607.48</v>
      </c>
      <c r="AB244" s="33">
        <v>59952.42</v>
      </c>
      <c r="AC244" s="33">
        <v>62537.83</v>
      </c>
      <c r="AD244" s="33">
        <v>73620.649999999994</v>
      </c>
      <c r="AE244" s="33">
        <v>84312.849999999991</v>
      </c>
      <c r="AF244" s="33">
        <v>80198.880000000005</v>
      </c>
      <c r="AG244" s="33">
        <v>80756.349999999991</v>
      </c>
      <c r="AH244" s="33">
        <v>84915.930000000008</v>
      </c>
      <c r="AI244" s="33">
        <v>88875.34</v>
      </c>
    </row>
    <row r="245" spans="1:35" ht="14.5" x14ac:dyDescent="0.35">
      <c r="A245" s="8" t="str">
        <f t="shared" si="3"/>
        <v>BIP je Einwohner zu KaufkraftparitätenItalien</v>
      </c>
      <c r="B245" s="8">
        <v>245</v>
      </c>
      <c r="C245" s="32" t="s">
        <v>205</v>
      </c>
      <c r="D245" s="32" t="s">
        <v>3</v>
      </c>
      <c r="E245" s="32" t="s">
        <v>72</v>
      </c>
      <c r="F245" s="32" t="s">
        <v>343</v>
      </c>
      <c r="G245" s="32" t="s">
        <v>32</v>
      </c>
      <c r="H245" s="32" t="s">
        <v>376</v>
      </c>
      <c r="I245" s="33">
        <v>22552.06</v>
      </c>
      <c r="J245" s="33">
        <v>23289.73</v>
      </c>
      <c r="K245" s="33">
        <v>23638.87</v>
      </c>
      <c r="L245" s="33">
        <v>24020.67</v>
      </c>
      <c r="M245" s="33">
        <v>24173.279999999999</v>
      </c>
      <c r="N245" s="33">
        <v>24686.41</v>
      </c>
      <c r="O245" s="33">
        <v>25808.16</v>
      </c>
      <c r="P245" s="33">
        <v>26930.18</v>
      </c>
      <c r="Q245" s="33">
        <v>27489.14</v>
      </c>
      <c r="R245" s="33">
        <v>26046.35</v>
      </c>
      <c r="S245" s="33">
        <v>26478.179999999997</v>
      </c>
      <c r="T245" s="33">
        <v>27119.69</v>
      </c>
      <c r="U245" s="33">
        <v>26792.53</v>
      </c>
      <c r="V245" s="33">
        <v>26316.79</v>
      </c>
      <c r="W245" s="33">
        <v>26280.41</v>
      </c>
      <c r="X245" s="33">
        <v>26880.32</v>
      </c>
      <c r="Y245" s="33">
        <v>28122</v>
      </c>
      <c r="Z245" s="33">
        <v>28946.65</v>
      </c>
      <c r="AA245" s="33">
        <v>29552.5</v>
      </c>
      <c r="AB245" s="33">
        <v>30345.16</v>
      </c>
      <c r="AC245" s="33">
        <v>28384.25</v>
      </c>
      <c r="AD245" s="33">
        <v>31824.839999999997</v>
      </c>
      <c r="AE245" s="33">
        <v>35279.08</v>
      </c>
      <c r="AF245" s="33">
        <v>37371.99</v>
      </c>
      <c r="AG245" s="33">
        <v>38772.950000000004</v>
      </c>
      <c r="AH245" s="33">
        <v>40138.840000000004</v>
      </c>
      <c r="AI245" s="33">
        <v>41577.950000000004</v>
      </c>
    </row>
    <row r="246" spans="1:35" ht="14.5" x14ac:dyDescent="0.35">
      <c r="A246" s="8" t="str">
        <f t="shared" si="3"/>
        <v>BIP je Einwohner zu KaufkraftparitätenKroatien</v>
      </c>
      <c r="B246" s="8">
        <v>246</v>
      </c>
      <c r="C246" s="32" t="s">
        <v>205</v>
      </c>
      <c r="D246" s="32" t="s">
        <v>27</v>
      </c>
      <c r="E246" s="32" t="s">
        <v>72</v>
      </c>
      <c r="F246" s="32" t="s">
        <v>343</v>
      </c>
      <c r="G246" s="32" t="s">
        <v>32</v>
      </c>
      <c r="H246" s="32" t="s">
        <v>376</v>
      </c>
      <c r="I246" s="33">
        <v>8866.08</v>
      </c>
      <c r="J246" s="33">
        <v>9645.15</v>
      </c>
      <c r="K246" s="33">
        <v>10465.379999999999</v>
      </c>
      <c r="L246" s="33">
        <v>11238.41</v>
      </c>
      <c r="M246" s="33">
        <v>11991.12</v>
      </c>
      <c r="N246" s="33">
        <v>12651.630000000001</v>
      </c>
      <c r="O246" s="33">
        <v>14014.82</v>
      </c>
      <c r="P246" s="33">
        <v>15442.76</v>
      </c>
      <c r="Q246" s="33">
        <v>16307.81</v>
      </c>
      <c r="R246" s="33">
        <v>15366.44</v>
      </c>
      <c r="S246" s="33">
        <v>15245.380000000001</v>
      </c>
      <c r="T246" s="33">
        <v>15786.66</v>
      </c>
      <c r="U246" s="33">
        <v>15933.33</v>
      </c>
      <c r="V246" s="33">
        <v>16113.56</v>
      </c>
      <c r="W246" s="33">
        <v>16143.820000000002</v>
      </c>
      <c r="X246" s="33">
        <v>16850.419999999998</v>
      </c>
      <c r="Y246" s="33">
        <v>17643.95</v>
      </c>
      <c r="Z246" s="33">
        <v>18746.54</v>
      </c>
      <c r="AA246" s="33">
        <v>19694.990000000002</v>
      </c>
      <c r="AB246" s="33">
        <v>21299.19</v>
      </c>
      <c r="AC246" s="33">
        <v>19997.77</v>
      </c>
      <c r="AD246" s="33">
        <v>23019.45</v>
      </c>
      <c r="AE246" s="33">
        <v>25627.14</v>
      </c>
      <c r="AF246" s="33">
        <v>28659.27</v>
      </c>
      <c r="AG246" s="33">
        <v>30565.78</v>
      </c>
      <c r="AH246" s="33">
        <v>32336.87</v>
      </c>
      <c r="AI246" s="33">
        <v>33989.15</v>
      </c>
    </row>
    <row r="247" spans="1:35" ht="14.5" x14ac:dyDescent="0.35">
      <c r="A247" s="8" t="str">
        <f t="shared" si="3"/>
        <v>BIP je Einwohner zu KaufkraftparitätenLettland</v>
      </c>
      <c r="B247" s="8">
        <v>247</v>
      </c>
      <c r="C247" s="32" t="s">
        <v>205</v>
      </c>
      <c r="D247" s="32" t="s">
        <v>19</v>
      </c>
      <c r="E247" s="32" t="s">
        <v>72</v>
      </c>
      <c r="F247" s="32" t="s">
        <v>343</v>
      </c>
      <c r="G247" s="32" t="s">
        <v>32</v>
      </c>
      <c r="H247" s="32" t="s">
        <v>376</v>
      </c>
      <c r="I247" s="33">
        <v>6513.73</v>
      </c>
      <c r="J247" s="33">
        <v>7333.68</v>
      </c>
      <c r="K247" s="33">
        <v>7998.02</v>
      </c>
      <c r="L247" s="33">
        <v>8675.41</v>
      </c>
      <c r="M247" s="33">
        <v>9610.4699999999993</v>
      </c>
      <c r="N247" s="33">
        <v>10930.47</v>
      </c>
      <c r="O247" s="33">
        <v>11943.93</v>
      </c>
      <c r="P247" s="33">
        <v>13639.62</v>
      </c>
      <c r="Q247" s="33">
        <v>14458.63</v>
      </c>
      <c r="R247" s="33">
        <v>12505.97</v>
      </c>
      <c r="S247" s="33">
        <v>13130.470000000001</v>
      </c>
      <c r="T247" s="33">
        <v>13880.67</v>
      </c>
      <c r="U247" s="33">
        <v>15139.2</v>
      </c>
      <c r="V247" s="33">
        <v>15770.32</v>
      </c>
      <c r="W247" s="33">
        <v>16462.650000000001</v>
      </c>
      <c r="X247" s="33">
        <v>17353.03</v>
      </c>
      <c r="Y247" s="33">
        <v>17925.66</v>
      </c>
      <c r="Z247" s="33">
        <v>18999.97</v>
      </c>
      <c r="AA247" s="33">
        <v>20228.16</v>
      </c>
      <c r="AB247" s="33">
        <v>20946.66</v>
      </c>
      <c r="AC247" s="33">
        <v>20909.810000000001</v>
      </c>
      <c r="AD247" s="33">
        <v>22450.45</v>
      </c>
      <c r="AE247" s="33">
        <v>23921.279999999999</v>
      </c>
      <c r="AF247" s="33">
        <v>25758.739999999998</v>
      </c>
      <c r="AG247" s="33">
        <v>26820.82</v>
      </c>
      <c r="AH247" s="33">
        <v>27901.170000000002</v>
      </c>
      <c r="AI247" s="33">
        <v>29294.560000000001</v>
      </c>
    </row>
    <row r="248" spans="1:35" ht="14.5" x14ac:dyDescent="0.35">
      <c r="A248" s="8" t="str">
        <f t="shared" si="3"/>
        <v>BIP je Einwohner zu KaufkraftparitätenLitauen</v>
      </c>
      <c r="B248" s="8">
        <v>248</v>
      </c>
      <c r="C248" s="32" t="s">
        <v>205</v>
      </c>
      <c r="D248" s="32" t="s">
        <v>20</v>
      </c>
      <c r="E248" s="32" t="s">
        <v>72</v>
      </c>
      <c r="F248" s="32" t="s">
        <v>343</v>
      </c>
      <c r="G248" s="32" t="s">
        <v>32</v>
      </c>
      <c r="H248" s="32" t="s">
        <v>376</v>
      </c>
      <c r="I248" s="33">
        <v>7033.16</v>
      </c>
      <c r="J248" s="33">
        <v>7828.03</v>
      </c>
      <c r="K248" s="33">
        <v>8606.1999999999989</v>
      </c>
      <c r="L248" s="33">
        <v>9924.24</v>
      </c>
      <c r="M248" s="33">
        <v>10701.66</v>
      </c>
      <c r="N248" s="33">
        <v>11889.33</v>
      </c>
      <c r="O248" s="33">
        <v>13076.41</v>
      </c>
      <c r="P248" s="33">
        <v>15091.17</v>
      </c>
      <c r="Q248" s="33">
        <v>16091.789999999999</v>
      </c>
      <c r="R248" s="33">
        <v>13722.44</v>
      </c>
      <c r="S248" s="33">
        <v>15009.560000000001</v>
      </c>
      <c r="T248" s="33">
        <v>16917.29</v>
      </c>
      <c r="U248" s="33">
        <v>18141.91</v>
      </c>
      <c r="V248" s="33">
        <v>19173.72</v>
      </c>
      <c r="W248" s="33">
        <v>20073.32</v>
      </c>
      <c r="X248" s="33">
        <v>20741.230000000003</v>
      </c>
      <c r="Y248" s="33">
        <v>21376.66</v>
      </c>
      <c r="Z248" s="33">
        <v>23073.350000000002</v>
      </c>
      <c r="AA248" s="33">
        <v>24743.94</v>
      </c>
      <c r="AB248" s="33">
        <v>26379.49</v>
      </c>
      <c r="AC248" s="33">
        <v>26357.48</v>
      </c>
      <c r="AD248" s="33">
        <v>29293.21</v>
      </c>
      <c r="AE248" s="33">
        <v>31677.08</v>
      </c>
      <c r="AF248" s="33">
        <v>33282.44</v>
      </c>
      <c r="AG248" s="33">
        <v>34889.08</v>
      </c>
      <c r="AH248" s="33">
        <v>36935.380000000005</v>
      </c>
      <c r="AI248" s="33">
        <v>39081.829999999994</v>
      </c>
    </row>
    <row r="249" spans="1:35" ht="14.5" x14ac:dyDescent="0.35">
      <c r="A249" s="8" t="str">
        <f t="shared" si="3"/>
        <v>BIP je Einwohner zu KaufkraftparitätenLuxemburg</v>
      </c>
      <c r="B249" s="8">
        <v>249</v>
      </c>
      <c r="C249" s="32" t="s">
        <v>205</v>
      </c>
      <c r="D249" s="32" t="s">
        <v>10</v>
      </c>
      <c r="E249" s="32" t="s">
        <v>72</v>
      </c>
      <c r="F249" s="32" t="s">
        <v>343</v>
      </c>
      <c r="G249" s="32" t="s">
        <v>32</v>
      </c>
      <c r="H249" s="32" t="s">
        <v>376</v>
      </c>
      <c r="I249" s="33">
        <v>45723.65</v>
      </c>
      <c r="J249" s="33">
        <v>46437.120000000003</v>
      </c>
      <c r="K249" s="33">
        <v>47972.369999999995</v>
      </c>
      <c r="L249" s="33">
        <v>49363.47</v>
      </c>
      <c r="M249" s="33">
        <v>52812.7</v>
      </c>
      <c r="N249" s="33">
        <v>56280.03</v>
      </c>
      <c r="O249" s="33">
        <v>62674.03</v>
      </c>
      <c r="P249" s="33">
        <v>67113.78</v>
      </c>
      <c r="Q249" s="33">
        <v>70513.48</v>
      </c>
      <c r="R249" s="33">
        <v>65560.01999999999</v>
      </c>
      <c r="S249" s="33">
        <v>68312.06</v>
      </c>
      <c r="T249" s="33">
        <v>70256.17</v>
      </c>
      <c r="U249" s="33">
        <v>71288.28</v>
      </c>
      <c r="V249" s="33">
        <v>72585.710000000006</v>
      </c>
      <c r="W249" s="33">
        <v>75199.5</v>
      </c>
      <c r="X249" s="33">
        <v>77581.959999999992</v>
      </c>
      <c r="Y249" s="33">
        <v>78466.080000000002</v>
      </c>
      <c r="Z249" s="33">
        <v>78896.33</v>
      </c>
      <c r="AA249" s="33">
        <v>78882.009999999995</v>
      </c>
      <c r="AB249" s="33">
        <v>78757.37</v>
      </c>
      <c r="AC249" s="33">
        <v>77912.98000000001</v>
      </c>
      <c r="AD249" s="33">
        <v>86848.13</v>
      </c>
      <c r="AE249" s="33">
        <v>90644.76999999999</v>
      </c>
      <c r="AF249" s="33">
        <v>89814.989999999991</v>
      </c>
      <c r="AG249" s="33">
        <v>92199.39</v>
      </c>
      <c r="AH249" s="33">
        <v>94818.05</v>
      </c>
      <c r="AI249" s="33">
        <v>97280.65</v>
      </c>
    </row>
    <row r="250" spans="1:35" ht="14.5" x14ac:dyDescent="0.35">
      <c r="A250" s="8" t="str">
        <f t="shared" si="3"/>
        <v>BIP je Einwohner zu KaufkraftparitätenMalta</v>
      </c>
      <c r="B250" s="8">
        <v>250</v>
      </c>
      <c r="C250" s="32" t="s">
        <v>205</v>
      </c>
      <c r="D250" s="32" t="s">
        <v>16</v>
      </c>
      <c r="E250" s="32" t="s">
        <v>72</v>
      </c>
      <c r="F250" s="32" t="s">
        <v>343</v>
      </c>
      <c r="G250" s="32" t="s">
        <v>32</v>
      </c>
      <c r="H250" s="32" t="s">
        <v>376</v>
      </c>
      <c r="I250" s="33">
        <v>15280.89</v>
      </c>
      <c r="J250" s="33">
        <v>15256.439999999999</v>
      </c>
      <c r="K250" s="33">
        <v>16008.849999999999</v>
      </c>
      <c r="L250" s="33">
        <v>17087.669999999998</v>
      </c>
      <c r="M250" s="33">
        <v>17618.010000000002</v>
      </c>
      <c r="N250" s="33">
        <v>18202.169999999998</v>
      </c>
      <c r="O250" s="33">
        <v>18462.650000000001</v>
      </c>
      <c r="P250" s="33">
        <v>19743.189999999999</v>
      </c>
      <c r="Q250" s="33">
        <v>20677.91</v>
      </c>
      <c r="R250" s="33">
        <v>20211.990000000002</v>
      </c>
      <c r="S250" s="33">
        <v>21883.15</v>
      </c>
      <c r="T250" s="33">
        <v>21922.43</v>
      </c>
      <c r="U250" s="33">
        <v>22697.37</v>
      </c>
      <c r="V250" s="33">
        <v>23895.81</v>
      </c>
      <c r="W250" s="33">
        <v>25209.56</v>
      </c>
      <c r="X250" s="33">
        <v>27577.040000000001</v>
      </c>
      <c r="Y250" s="33">
        <v>28476.600000000002</v>
      </c>
      <c r="Z250" s="33">
        <v>31415.26</v>
      </c>
      <c r="AA250" s="33">
        <v>32635.959999999995</v>
      </c>
      <c r="AB250" s="33">
        <v>33378.76</v>
      </c>
      <c r="AC250" s="33">
        <v>31892.93</v>
      </c>
      <c r="AD250" s="33">
        <v>36730.060000000005</v>
      </c>
      <c r="AE250" s="33">
        <v>38467.18</v>
      </c>
      <c r="AF250" s="33">
        <v>41607.96</v>
      </c>
      <c r="AG250" s="33">
        <v>43493.04</v>
      </c>
      <c r="AH250" s="33">
        <v>45286.31</v>
      </c>
      <c r="AI250" s="33">
        <v>47277.23</v>
      </c>
    </row>
    <row r="251" spans="1:35" ht="14.5" x14ac:dyDescent="0.35">
      <c r="A251" s="8" t="str">
        <f t="shared" si="3"/>
        <v>BIP je Einwohner zu KaufkraftparitätenNiederlande</v>
      </c>
      <c r="B251" s="8">
        <v>251</v>
      </c>
      <c r="C251" s="32" t="s">
        <v>205</v>
      </c>
      <c r="D251" s="32" t="s">
        <v>1</v>
      </c>
      <c r="E251" s="32" t="s">
        <v>72</v>
      </c>
      <c r="F251" s="32" t="s">
        <v>343</v>
      </c>
      <c r="G251" s="32" t="s">
        <v>32</v>
      </c>
      <c r="H251" s="32" t="s">
        <v>376</v>
      </c>
      <c r="I251" s="33">
        <v>26490.36</v>
      </c>
      <c r="J251" s="33">
        <v>27534.17</v>
      </c>
      <c r="K251" s="33">
        <v>28340.76</v>
      </c>
      <c r="L251" s="33">
        <v>28157.81</v>
      </c>
      <c r="M251" s="33">
        <v>29386.52</v>
      </c>
      <c r="N251" s="33">
        <v>30944.81</v>
      </c>
      <c r="O251" s="33">
        <v>32770.32</v>
      </c>
      <c r="P251" s="33">
        <v>34900.83</v>
      </c>
      <c r="Q251" s="33">
        <v>36251.420000000006</v>
      </c>
      <c r="R251" s="33">
        <v>33941.96</v>
      </c>
      <c r="S251" s="33">
        <v>34297.269999999997</v>
      </c>
      <c r="T251" s="33">
        <v>35027.760000000002</v>
      </c>
      <c r="U251" s="33">
        <v>35190.26</v>
      </c>
      <c r="V251" s="33">
        <v>35818.47</v>
      </c>
      <c r="W251" s="33">
        <v>35659.61</v>
      </c>
      <c r="X251" s="33">
        <v>36638.93</v>
      </c>
      <c r="Y251" s="33">
        <v>36930.909999999996</v>
      </c>
      <c r="Z251" s="33">
        <v>38491.86</v>
      </c>
      <c r="AA251" s="33">
        <v>39882.579999999994</v>
      </c>
      <c r="AB251" s="33">
        <v>40544.1</v>
      </c>
      <c r="AC251" s="33">
        <v>39983.93</v>
      </c>
      <c r="AD251" s="33">
        <v>43717.55</v>
      </c>
      <c r="AE251" s="33">
        <v>47991.92</v>
      </c>
      <c r="AF251" s="33">
        <v>50539.380000000005</v>
      </c>
      <c r="AG251" s="33">
        <v>52223.66</v>
      </c>
      <c r="AH251" s="33">
        <v>53981.83</v>
      </c>
      <c r="AI251" s="33">
        <v>55650.759999999995</v>
      </c>
    </row>
    <row r="252" spans="1:35" ht="14.5" x14ac:dyDescent="0.35">
      <c r="A252" s="8" t="str">
        <f t="shared" si="3"/>
        <v>BIP je Einwohner zu KaufkraftparitätenÖsterreich</v>
      </c>
      <c r="B252" s="8">
        <v>252</v>
      </c>
      <c r="C252" s="32" t="s">
        <v>205</v>
      </c>
      <c r="D252" s="32" t="s">
        <v>56</v>
      </c>
      <c r="E252" s="32" t="s">
        <v>72</v>
      </c>
      <c r="F252" s="32" t="s">
        <v>343</v>
      </c>
      <c r="G252" s="32" t="s">
        <v>32</v>
      </c>
      <c r="H252" s="32" t="s">
        <v>376</v>
      </c>
      <c r="I252" s="33">
        <v>24270.440000000002</v>
      </c>
      <c r="J252" s="33">
        <v>24465.789999999997</v>
      </c>
      <c r="K252" s="33">
        <v>25375.55</v>
      </c>
      <c r="L252" s="33">
        <v>26256.129999999997</v>
      </c>
      <c r="M252" s="33">
        <v>27399.57</v>
      </c>
      <c r="N252" s="33">
        <v>28494.980000000003</v>
      </c>
      <c r="O252" s="33">
        <v>29734.75</v>
      </c>
      <c r="P252" s="33">
        <v>30945.93</v>
      </c>
      <c r="Q252" s="33">
        <v>31853.88</v>
      </c>
      <c r="R252" s="33">
        <v>30722.26</v>
      </c>
      <c r="S252" s="33">
        <v>31605.759999999998</v>
      </c>
      <c r="T252" s="33">
        <v>32929.08</v>
      </c>
      <c r="U252" s="33">
        <v>34100.050000000003</v>
      </c>
      <c r="V252" s="33">
        <v>34310.85</v>
      </c>
      <c r="W252" s="33">
        <v>34668.75</v>
      </c>
      <c r="X252" s="33">
        <v>35681.81</v>
      </c>
      <c r="Y252" s="33">
        <v>36386.11</v>
      </c>
      <c r="Z252" s="33">
        <v>37012.78</v>
      </c>
      <c r="AA252" s="33">
        <v>38415.58</v>
      </c>
      <c r="AB252" s="33">
        <v>39259.979999999996</v>
      </c>
      <c r="AC252" s="33">
        <v>37383.01</v>
      </c>
      <c r="AD252" s="33">
        <v>40112.21</v>
      </c>
      <c r="AE252" s="33">
        <v>44098.49</v>
      </c>
      <c r="AF252" s="33">
        <v>45772.2</v>
      </c>
      <c r="AG252" s="33">
        <v>46741.53</v>
      </c>
      <c r="AH252" s="33">
        <v>48169.36</v>
      </c>
      <c r="AI252" s="33">
        <v>49743.920000000006</v>
      </c>
    </row>
    <row r="253" spans="1:35" ht="14.5" x14ac:dyDescent="0.35">
      <c r="A253" s="8" t="str">
        <f t="shared" si="3"/>
        <v>BIP je Einwohner zu KaufkraftparitätenPolen</v>
      </c>
      <c r="B253" s="8">
        <v>253</v>
      </c>
      <c r="C253" s="32" t="s">
        <v>205</v>
      </c>
      <c r="D253" s="32" t="s">
        <v>21</v>
      </c>
      <c r="E253" s="32" t="s">
        <v>72</v>
      </c>
      <c r="F253" s="32" t="s">
        <v>343</v>
      </c>
      <c r="G253" s="32" t="s">
        <v>32</v>
      </c>
      <c r="H253" s="32" t="s">
        <v>376</v>
      </c>
      <c r="I253" s="33">
        <v>8905.43</v>
      </c>
      <c r="J253" s="33">
        <v>9250.82</v>
      </c>
      <c r="K253" s="33">
        <v>9707.61</v>
      </c>
      <c r="L253" s="33">
        <v>10127.49</v>
      </c>
      <c r="M253" s="33">
        <v>10961.6</v>
      </c>
      <c r="N253" s="33">
        <v>11416.15</v>
      </c>
      <c r="O253" s="33">
        <v>12094.29</v>
      </c>
      <c r="P253" s="33">
        <v>13292.54</v>
      </c>
      <c r="Q253" s="33">
        <v>14261.44</v>
      </c>
      <c r="R253" s="33">
        <v>14444.63</v>
      </c>
      <c r="S253" s="33">
        <v>15891.92</v>
      </c>
      <c r="T253" s="33">
        <v>17002.420000000002</v>
      </c>
      <c r="U253" s="33">
        <v>17524.32</v>
      </c>
      <c r="V253" s="33">
        <v>17640.61</v>
      </c>
      <c r="W253" s="33">
        <v>18251.059999999998</v>
      </c>
      <c r="X253" s="33">
        <v>19407.669999999998</v>
      </c>
      <c r="Y253" s="33">
        <v>19707.47</v>
      </c>
      <c r="Z253" s="33">
        <v>20730.2</v>
      </c>
      <c r="AA253" s="33">
        <v>21942.83</v>
      </c>
      <c r="AB253" s="33">
        <v>23345.690000000002</v>
      </c>
      <c r="AC253" s="33">
        <v>23914.65</v>
      </c>
      <c r="AD253" s="33">
        <v>26350.61</v>
      </c>
      <c r="AE253" s="33">
        <v>28516.82</v>
      </c>
      <c r="AF253" s="33">
        <v>30101.63</v>
      </c>
      <c r="AG253" s="33">
        <v>32000.65</v>
      </c>
      <c r="AH253" s="33">
        <v>33957.18</v>
      </c>
      <c r="AI253" s="33">
        <v>35781.979999999996</v>
      </c>
    </row>
    <row r="254" spans="1:35" ht="14.5" x14ac:dyDescent="0.35">
      <c r="A254" s="8" t="str">
        <f t="shared" si="3"/>
        <v>BIP je Einwohner zu KaufkraftparitätenPortugal</v>
      </c>
      <c r="B254" s="8">
        <v>254</v>
      </c>
      <c r="C254" s="32" t="s">
        <v>205</v>
      </c>
      <c r="D254" s="32" t="s">
        <v>7</v>
      </c>
      <c r="E254" s="32" t="s">
        <v>72</v>
      </c>
      <c r="F254" s="32" t="s">
        <v>343</v>
      </c>
      <c r="G254" s="32" t="s">
        <v>32</v>
      </c>
      <c r="H254" s="32" t="s">
        <v>376</v>
      </c>
      <c r="I254" s="33">
        <v>15683.94</v>
      </c>
      <c r="J254" s="33">
        <v>16166.810000000001</v>
      </c>
      <c r="K254" s="33">
        <v>16689.45</v>
      </c>
      <c r="L254" s="33">
        <v>17122.530000000002</v>
      </c>
      <c r="M254" s="33">
        <v>17549.66</v>
      </c>
      <c r="N254" s="33">
        <v>18614.740000000002</v>
      </c>
      <c r="O254" s="33">
        <v>19624.210000000003</v>
      </c>
      <c r="P254" s="33">
        <v>20321.84</v>
      </c>
      <c r="Q254" s="33">
        <v>20693.79</v>
      </c>
      <c r="R254" s="33">
        <v>19984.439999999999</v>
      </c>
      <c r="S254" s="33">
        <v>20662.18</v>
      </c>
      <c r="T254" s="33">
        <v>19958.210000000003</v>
      </c>
      <c r="U254" s="33">
        <v>19521.070000000003</v>
      </c>
      <c r="V254" s="33">
        <v>20154.009999999998</v>
      </c>
      <c r="W254" s="33">
        <v>20580.390000000003</v>
      </c>
      <c r="X254" s="33">
        <v>21240.25</v>
      </c>
      <c r="Y254" s="33">
        <v>21878.21</v>
      </c>
      <c r="Z254" s="33">
        <v>22559.809999999998</v>
      </c>
      <c r="AA254" s="33">
        <v>23546</v>
      </c>
      <c r="AB254" s="33">
        <v>24462.560000000001</v>
      </c>
      <c r="AC254" s="33">
        <v>22780.39</v>
      </c>
      <c r="AD254" s="33">
        <v>24399.629999999997</v>
      </c>
      <c r="AE254" s="33">
        <v>27650.880000000001</v>
      </c>
      <c r="AF254" s="33">
        <v>30575.55</v>
      </c>
      <c r="AG254" s="33">
        <v>31753.609999999997</v>
      </c>
      <c r="AH254" s="33">
        <v>32952.31</v>
      </c>
      <c r="AI254" s="33">
        <v>34266.720000000001</v>
      </c>
    </row>
    <row r="255" spans="1:35" ht="14.5" x14ac:dyDescent="0.35">
      <c r="A255" s="8" t="str">
        <f t="shared" si="3"/>
        <v>BIP je Einwohner zu KaufkraftparitätenRumänien</v>
      </c>
      <c r="B255" s="8">
        <v>255</v>
      </c>
      <c r="C255" s="32" t="s">
        <v>205</v>
      </c>
      <c r="D255" s="32" t="s">
        <v>99</v>
      </c>
      <c r="E255" s="32" t="s">
        <v>72</v>
      </c>
      <c r="F255" s="32" t="s">
        <v>343</v>
      </c>
      <c r="G255" s="32" t="s">
        <v>32</v>
      </c>
      <c r="H255" s="32" t="s">
        <v>376</v>
      </c>
      <c r="I255" s="33">
        <v>4860.66</v>
      </c>
      <c r="J255" s="33">
        <v>5330.95</v>
      </c>
      <c r="K255" s="33">
        <v>5886.85</v>
      </c>
      <c r="L255" s="33">
        <v>6208.12</v>
      </c>
      <c r="M255" s="33">
        <v>7345.98</v>
      </c>
      <c r="N255" s="33">
        <v>7865.2800000000007</v>
      </c>
      <c r="O255" s="33">
        <v>9188.2000000000007</v>
      </c>
      <c r="P255" s="33">
        <v>10819.19</v>
      </c>
      <c r="Q255" s="33">
        <v>13023.6</v>
      </c>
      <c r="R255" s="33">
        <v>12562.69</v>
      </c>
      <c r="S255" s="33">
        <v>13138.9</v>
      </c>
      <c r="T255" s="33">
        <v>14012.59</v>
      </c>
      <c r="U255" s="33">
        <v>14625.67</v>
      </c>
      <c r="V255" s="33">
        <v>14200.31</v>
      </c>
      <c r="W255" s="33">
        <v>14783.27</v>
      </c>
      <c r="X255" s="33">
        <v>15543.43</v>
      </c>
      <c r="Y255" s="33">
        <v>16602.620000000003</v>
      </c>
      <c r="Z255" s="33">
        <v>18502.900000000001</v>
      </c>
      <c r="AA255" s="33">
        <v>20051.52</v>
      </c>
      <c r="AB255" s="33">
        <v>21850.449999999997</v>
      </c>
      <c r="AC255" s="33">
        <v>21929.870000000003</v>
      </c>
      <c r="AD255" s="33">
        <v>23986.989999999998</v>
      </c>
      <c r="AE255" s="33">
        <v>26455.61</v>
      </c>
      <c r="AF255" s="33">
        <v>29946.17</v>
      </c>
      <c r="AG255" s="33">
        <v>31287.55</v>
      </c>
      <c r="AH255" s="33">
        <v>32830.28</v>
      </c>
      <c r="AI255" s="33">
        <v>34509.030000000006</v>
      </c>
    </row>
    <row r="256" spans="1:35" ht="14.5" x14ac:dyDescent="0.35">
      <c r="A256" s="8" t="str">
        <f t="shared" si="3"/>
        <v>BIP je Einwohner zu KaufkraftparitätenSchweden</v>
      </c>
      <c r="B256" s="8">
        <v>256</v>
      </c>
      <c r="C256" s="32" t="s">
        <v>205</v>
      </c>
      <c r="D256" s="32" t="s">
        <v>13</v>
      </c>
      <c r="E256" s="32" t="s">
        <v>72</v>
      </c>
      <c r="F256" s="32" t="s">
        <v>343</v>
      </c>
      <c r="G256" s="32" t="s">
        <v>32</v>
      </c>
      <c r="H256" s="32" t="s">
        <v>376</v>
      </c>
      <c r="I256" s="33">
        <v>24617.74</v>
      </c>
      <c r="J256" s="33">
        <v>24788.82</v>
      </c>
      <c r="K256" s="33">
        <v>25399.899999999998</v>
      </c>
      <c r="L256" s="33">
        <v>26106.59</v>
      </c>
      <c r="M256" s="33">
        <v>27625.14</v>
      </c>
      <c r="N256" s="33">
        <v>28021.370000000003</v>
      </c>
      <c r="O256" s="33">
        <v>29948.75</v>
      </c>
      <c r="P256" s="33">
        <v>32231.859999999997</v>
      </c>
      <c r="Q256" s="33">
        <v>32526.690000000002</v>
      </c>
      <c r="R256" s="33">
        <v>30274.87</v>
      </c>
      <c r="S256" s="33">
        <v>31764.27</v>
      </c>
      <c r="T256" s="33">
        <v>33038.200000000004</v>
      </c>
      <c r="U256" s="33">
        <v>33391.370000000003</v>
      </c>
      <c r="V256" s="33">
        <v>33279</v>
      </c>
      <c r="W256" s="33">
        <v>33570.639999999999</v>
      </c>
      <c r="X256" s="33">
        <v>35068.530000000006</v>
      </c>
      <c r="Y256" s="33">
        <v>34934.75</v>
      </c>
      <c r="Z256" s="33">
        <v>35356.639999999999</v>
      </c>
      <c r="AA256" s="33">
        <v>36020.629999999997</v>
      </c>
      <c r="AB256" s="33">
        <v>37098.460000000006</v>
      </c>
      <c r="AC256" s="33">
        <v>36722.47</v>
      </c>
      <c r="AD256" s="33">
        <v>39808.43</v>
      </c>
      <c r="AE256" s="33">
        <v>41429.020000000004</v>
      </c>
      <c r="AF256" s="33">
        <v>43090.01</v>
      </c>
      <c r="AG256" s="33">
        <v>44508.98</v>
      </c>
      <c r="AH256" s="33">
        <v>46261.94</v>
      </c>
      <c r="AI256" s="33">
        <v>48385.890000000007</v>
      </c>
    </row>
    <row r="257" spans="1:35" ht="14.5" x14ac:dyDescent="0.35">
      <c r="A257" s="8" t="str">
        <f t="shared" si="3"/>
        <v>BIP je Einwohner zu KaufkraftparitätenSlowakei</v>
      </c>
      <c r="B257" s="8">
        <v>257</v>
      </c>
      <c r="C257" s="32" t="s">
        <v>205</v>
      </c>
      <c r="D257" s="32" t="s">
        <v>23</v>
      </c>
      <c r="E257" s="32" t="s">
        <v>72</v>
      </c>
      <c r="F257" s="32" t="s">
        <v>343</v>
      </c>
      <c r="G257" s="32" t="s">
        <v>32</v>
      </c>
      <c r="H257" s="32" t="s">
        <v>376</v>
      </c>
      <c r="I257" s="33">
        <v>9422.76</v>
      </c>
      <c r="J257" s="33">
        <v>10237.08</v>
      </c>
      <c r="K257" s="33">
        <v>10893.75</v>
      </c>
      <c r="L257" s="33">
        <v>11557.050000000001</v>
      </c>
      <c r="M257" s="33">
        <v>12370.23</v>
      </c>
      <c r="N257" s="33">
        <v>13537.039999999999</v>
      </c>
      <c r="O257" s="33">
        <v>14984.65</v>
      </c>
      <c r="P257" s="33">
        <v>16696.059999999998</v>
      </c>
      <c r="Q257" s="33">
        <v>18312.5</v>
      </c>
      <c r="R257" s="33">
        <v>17320.989999999998</v>
      </c>
      <c r="S257" s="33">
        <v>19079.5</v>
      </c>
      <c r="T257" s="33">
        <v>19526.55</v>
      </c>
      <c r="U257" s="33">
        <v>19960.41</v>
      </c>
      <c r="V257" s="33">
        <v>20266.61</v>
      </c>
      <c r="W257" s="33">
        <v>20863.72</v>
      </c>
      <c r="X257" s="33">
        <v>21683.06</v>
      </c>
      <c r="Y257" s="33">
        <v>20748.280000000002</v>
      </c>
      <c r="Z257" s="33">
        <v>20778.45</v>
      </c>
      <c r="AA257" s="33">
        <v>21368.75</v>
      </c>
      <c r="AB257" s="33">
        <v>22105.25</v>
      </c>
      <c r="AC257" s="33">
        <v>22559.599999999999</v>
      </c>
      <c r="AD257" s="33">
        <v>24269.22</v>
      </c>
      <c r="AE257" s="33">
        <v>25452.34</v>
      </c>
      <c r="AF257" s="33">
        <v>27808.219999999998</v>
      </c>
      <c r="AG257" s="33">
        <v>29244.85</v>
      </c>
      <c r="AH257" s="33">
        <v>30682.66</v>
      </c>
      <c r="AI257" s="33">
        <v>32174.51</v>
      </c>
    </row>
    <row r="258" spans="1:35" ht="14.5" x14ac:dyDescent="0.35">
      <c r="A258" s="8" t="str">
        <f t="shared" si="3"/>
        <v>BIP je Einwohner zu KaufkraftparitätenSlowenien</v>
      </c>
      <c r="B258" s="8">
        <v>258</v>
      </c>
      <c r="C258" s="32" t="s">
        <v>205</v>
      </c>
      <c r="D258" s="32" t="s">
        <v>26</v>
      </c>
      <c r="E258" s="32" t="s">
        <v>72</v>
      </c>
      <c r="F258" s="32" t="s">
        <v>343</v>
      </c>
      <c r="G258" s="32" t="s">
        <v>32</v>
      </c>
      <c r="H258" s="32" t="s">
        <v>376</v>
      </c>
      <c r="I258" s="33">
        <v>14856.87</v>
      </c>
      <c r="J258" s="33">
        <v>15534.24</v>
      </c>
      <c r="K258" s="33">
        <v>16396.439999999999</v>
      </c>
      <c r="L258" s="33">
        <v>17172.010000000002</v>
      </c>
      <c r="M258" s="33">
        <v>18456.16</v>
      </c>
      <c r="N258" s="33">
        <v>19395.47</v>
      </c>
      <c r="O258" s="33">
        <v>20325.019999999997</v>
      </c>
      <c r="P258" s="33">
        <v>21679.739999999998</v>
      </c>
      <c r="Q258" s="33">
        <v>22855.5</v>
      </c>
      <c r="R258" s="33">
        <v>20535.68</v>
      </c>
      <c r="S258" s="33">
        <v>20877.310000000001</v>
      </c>
      <c r="T258" s="33">
        <v>21398.980000000003</v>
      </c>
      <c r="U258" s="33">
        <v>21262.07</v>
      </c>
      <c r="V258" s="33">
        <v>21394.35</v>
      </c>
      <c r="W258" s="33">
        <v>21914.53</v>
      </c>
      <c r="X258" s="33">
        <v>22534.120000000003</v>
      </c>
      <c r="Y258" s="33">
        <v>23328.22</v>
      </c>
      <c r="Z258" s="33">
        <v>24858.18</v>
      </c>
      <c r="AA258" s="33">
        <v>26211.510000000002</v>
      </c>
      <c r="AB258" s="33">
        <v>27547.920000000002</v>
      </c>
      <c r="AC258" s="33">
        <v>26674.93</v>
      </c>
      <c r="AD258" s="33">
        <v>29186.81</v>
      </c>
      <c r="AE258" s="33">
        <v>31812.09</v>
      </c>
      <c r="AF258" s="33">
        <v>34861.72</v>
      </c>
      <c r="AG258" s="33">
        <v>36330.43</v>
      </c>
      <c r="AH258" s="33">
        <v>38026.81</v>
      </c>
      <c r="AI258" s="33">
        <v>39726.950000000004</v>
      </c>
    </row>
    <row r="259" spans="1:35" ht="14.5" x14ac:dyDescent="0.35">
      <c r="A259" s="8" t="str">
        <f t="shared" si="3"/>
        <v>BIP je Einwohner zu KaufkraftparitätenSpanien</v>
      </c>
      <c r="B259" s="8">
        <v>259</v>
      </c>
      <c r="C259" s="32" t="s">
        <v>205</v>
      </c>
      <c r="D259" s="32" t="s">
        <v>8</v>
      </c>
      <c r="E259" s="32" t="s">
        <v>72</v>
      </c>
      <c r="F259" s="32" t="s">
        <v>343</v>
      </c>
      <c r="G259" s="32" t="s">
        <v>32</v>
      </c>
      <c r="H259" s="32" t="s">
        <v>376</v>
      </c>
      <c r="I259" s="33">
        <v>17931.740000000002</v>
      </c>
      <c r="J259" s="33">
        <v>19040.5</v>
      </c>
      <c r="K259" s="33">
        <v>19990.100000000002</v>
      </c>
      <c r="L259" s="33">
        <v>20573.920000000002</v>
      </c>
      <c r="M259" s="33">
        <v>21408.86</v>
      </c>
      <c r="N259" s="33">
        <v>22627.15</v>
      </c>
      <c r="O259" s="33">
        <v>24472.719999999998</v>
      </c>
      <c r="P259" s="33">
        <v>25684.190000000002</v>
      </c>
      <c r="Q259" s="33">
        <v>25864.6</v>
      </c>
      <c r="R259" s="33">
        <v>24320.14</v>
      </c>
      <c r="S259" s="33">
        <v>24086.030000000002</v>
      </c>
      <c r="T259" s="33">
        <v>23861.39</v>
      </c>
      <c r="U259" s="33">
        <v>23546.78</v>
      </c>
      <c r="V259" s="33">
        <v>23552.54</v>
      </c>
      <c r="W259" s="33">
        <v>24212.77</v>
      </c>
      <c r="X259" s="33">
        <v>25351.05</v>
      </c>
      <c r="Y259" s="33">
        <v>26145.77</v>
      </c>
      <c r="Z259" s="33">
        <v>27390.93</v>
      </c>
      <c r="AA259" s="33">
        <v>27850.670000000002</v>
      </c>
      <c r="AB259" s="33">
        <v>28660.59</v>
      </c>
      <c r="AC259" s="33">
        <v>25129.3</v>
      </c>
      <c r="AD259" s="33">
        <v>27845.73</v>
      </c>
      <c r="AE259" s="33">
        <v>30842.639999999999</v>
      </c>
      <c r="AF259" s="33">
        <v>33845.5</v>
      </c>
      <c r="AG259" s="33">
        <v>35505.879999999997</v>
      </c>
      <c r="AH259" s="33">
        <v>36819.93</v>
      </c>
      <c r="AI259" s="33">
        <v>38051.699999999997</v>
      </c>
    </row>
    <row r="260" spans="1:35" ht="14.5" x14ac:dyDescent="0.35">
      <c r="A260" s="8" t="str">
        <f t="shared" ref="A260:A323" si="4">C260&amp;D260</f>
        <v>BIP je Einwohner zu KaufkraftparitätenTschechische Republik</v>
      </c>
      <c r="B260" s="8">
        <v>260</v>
      </c>
      <c r="C260" s="32" t="s">
        <v>205</v>
      </c>
      <c r="D260" s="32" t="s">
        <v>22</v>
      </c>
      <c r="E260" s="32" t="s">
        <v>72</v>
      </c>
      <c r="F260" s="32" t="s">
        <v>343</v>
      </c>
      <c r="G260" s="32" t="s">
        <v>32</v>
      </c>
      <c r="H260" s="32" t="s">
        <v>376</v>
      </c>
      <c r="I260" s="33">
        <v>13542.24</v>
      </c>
      <c r="J260" s="33">
        <v>14649.94</v>
      </c>
      <c r="K260" s="33">
        <v>15033.71</v>
      </c>
      <c r="L260" s="33">
        <v>16087.58</v>
      </c>
      <c r="M260" s="33">
        <v>17134.789999999997</v>
      </c>
      <c r="N260" s="33">
        <v>18074.190000000002</v>
      </c>
      <c r="O260" s="33">
        <v>18966</v>
      </c>
      <c r="P260" s="33">
        <v>20692.07</v>
      </c>
      <c r="Q260" s="33">
        <v>21587.27</v>
      </c>
      <c r="R260" s="33">
        <v>20826.72</v>
      </c>
      <c r="S260" s="33">
        <v>21227.85</v>
      </c>
      <c r="T260" s="33">
        <v>21786.400000000001</v>
      </c>
      <c r="U260" s="33">
        <v>21767.5</v>
      </c>
      <c r="V260" s="33">
        <v>22410.799999999999</v>
      </c>
      <c r="W260" s="33">
        <v>23517.219999999998</v>
      </c>
      <c r="X260" s="33">
        <v>24603.66</v>
      </c>
      <c r="Y260" s="33">
        <v>25444.04</v>
      </c>
      <c r="Z260" s="33">
        <v>27214.799999999999</v>
      </c>
      <c r="AA260" s="33">
        <v>28489.88</v>
      </c>
      <c r="AB260" s="33">
        <v>30005.439999999999</v>
      </c>
      <c r="AC260" s="33">
        <v>29175.96</v>
      </c>
      <c r="AD260" s="33">
        <v>31543.589999999997</v>
      </c>
      <c r="AE260" s="33">
        <v>33079.64</v>
      </c>
      <c r="AF260" s="33">
        <v>34921.07</v>
      </c>
      <c r="AG260" s="33">
        <v>36230.81</v>
      </c>
      <c r="AH260" s="33">
        <v>37863.21</v>
      </c>
      <c r="AI260" s="33">
        <v>39625.050000000003</v>
      </c>
    </row>
    <row r="261" spans="1:35" ht="14.5" x14ac:dyDescent="0.35">
      <c r="A261" s="8" t="str">
        <f t="shared" si="4"/>
        <v>BIP je Einwohner zu KaufkraftparitätenUngarn</v>
      </c>
      <c r="B261" s="8">
        <v>261</v>
      </c>
      <c r="C261" s="32" t="s">
        <v>205</v>
      </c>
      <c r="D261" s="32" t="s">
        <v>24</v>
      </c>
      <c r="E261" s="32" t="s">
        <v>72</v>
      </c>
      <c r="F261" s="32" t="s">
        <v>343</v>
      </c>
      <c r="G261" s="32" t="s">
        <v>32</v>
      </c>
      <c r="H261" s="32" t="s">
        <v>376</v>
      </c>
      <c r="I261" s="33">
        <v>9860.36</v>
      </c>
      <c r="J261" s="33">
        <v>10946.44</v>
      </c>
      <c r="K261" s="33">
        <v>11914.32</v>
      </c>
      <c r="L261" s="33">
        <v>12696.310000000001</v>
      </c>
      <c r="M261" s="33">
        <v>13279.93</v>
      </c>
      <c r="N261" s="33">
        <v>13999.79</v>
      </c>
      <c r="O261" s="33">
        <v>14602.080000000002</v>
      </c>
      <c r="P261" s="33">
        <v>15072.27</v>
      </c>
      <c r="Q261" s="33">
        <v>16070.85</v>
      </c>
      <c r="R261" s="33">
        <v>15620.570000000002</v>
      </c>
      <c r="S261" s="33">
        <v>16421.79</v>
      </c>
      <c r="T261" s="33">
        <v>17133.82</v>
      </c>
      <c r="U261" s="33">
        <v>17148.12</v>
      </c>
      <c r="V261" s="33">
        <v>17750.47</v>
      </c>
      <c r="W261" s="33">
        <v>18489.599999999999</v>
      </c>
      <c r="X261" s="33">
        <v>19368.97</v>
      </c>
      <c r="Y261" s="33">
        <v>19575.009999999998</v>
      </c>
      <c r="Z261" s="33">
        <v>20419.579999999998</v>
      </c>
      <c r="AA261" s="33">
        <v>21873.23</v>
      </c>
      <c r="AB261" s="33">
        <v>23169.149999999998</v>
      </c>
      <c r="AC261" s="33">
        <v>22729.84</v>
      </c>
      <c r="AD261" s="33">
        <v>24729.199999999997</v>
      </c>
      <c r="AE261" s="33">
        <v>27256.06</v>
      </c>
      <c r="AF261" s="33">
        <v>28779.440000000002</v>
      </c>
      <c r="AG261" s="33">
        <v>29894.780000000002</v>
      </c>
      <c r="AH261" s="33">
        <v>31232.829999999998</v>
      </c>
      <c r="AI261" s="33">
        <v>32962.400000000001</v>
      </c>
    </row>
    <row r="262" spans="1:35" ht="14.5" x14ac:dyDescent="0.35">
      <c r="A262" s="8" t="str">
        <f t="shared" si="4"/>
        <v>BIP je Einwohner zu KaufkraftparitätenVereinigtes Königreich Großbritannien und Nordirland</v>
      </c>
      <c r="B262" s="8">
        <v>262</v>
      </c>
      <c r="C262" s="32" t="s">
        <v>205</v>
      </c>
      <c r="D262" s="32" t="s">
        <v>57</v>
      </c>
      <c r="E262" s="32" t="s">
        <v>72</v>
      </c>
      <c r="F262" s="32" t="s">
        <v>343</v>
      </c>
      <c r="G262" s="32" t="s">
        <v>32</v>
      </c>
      <c r="H262" s="32" t="s">
        <v>376</v>
      </c>
      <c r="I262" s="33">
        <v>22042.269999999997</v>
      </c>
      <c r="J262" s="33">
        <v>23110.06</v>
      </c>
      <c r="K262" s="33">
        <v>23850.460000000003</v>
      </c>
      <c r="L262" s="33">
        <v>24899.200000000001</v>
      </c>
      <c r="M262" s="33">
        <v>26208.480000000003</v>
      </c>
      <c r="N262" s="33">
        <v>26801.360000000001</v>
      </c>
      <c r="O262" s="33">
        <v>27625.33</v>
      </c>
      <c r="P262" s="33">
        <v>28048.44</v>
      </c>
      <c r="Q262" s="33">
        <v>28507.57</v>
      </c>
      <c r="R262" s="33">
        <v>26460.370000000003</v>
      </c>
      <c r="S262" s="33">
        <v>27623.599999999999</v>
      </c>
      <c r="T262" s="33">
        <v>27728.17</v>
      </c>
      <c r="U262" s="33">
        <v>28310.420000000002</v>
      </c>
      <c r="V262" s="33">
        <v>28834.66</v>
      </c>
      <c r="W262" s="33">
        <v>29578.440000000002</v>
      </c>
      <c r="X262" s="33">
        <v>30569.61</v>
      </c>
      <c r="Y262" s="33">
        <v>30624.49</v>
      </c>
      <c r="Z262" s="33">
        <v>31674.15</v>
      </c>
      <c r="AA262" s="33">
        <v>32013.089999999997</v>
      </c>
      <c r="AB262" s="33">
        <v>32558.52</v>
      </c>
      <c r="AC262" s="33">
        <v>30808.1</v>
      </c>
      <c r="AD262" s="33">
        <v>33366.86</v>
      </c>
      <c r="AE262" s="33">
        <v>35633.75</v>
      </c>
      <c r="AF262" s="33">
        <v>37313.72</v>
      </c>
      <c r="AG262" s="33">
        <v>38563.560000000005</v>
      </c>
      <c r="AH262" s="33">
        <v>39738.799999999996</v>
      </c>
      <c r="AI262" s="33">
        <v>40851.65</v>
      </c>
    </row>
    <row r="263" spans="1:35" ht="14.5" x14ac:dyDescent="0.35">
      <c r="A263" s="8" t="str">
        <f t="shared" si="4"/>
        <v>BIP je Einwohner zu KaufkraftparitätenZypern</v>
      </c>
      <c r="B263" s="8">
        <v>263</v>
      </c>
      <c r="C263" s="32" t="s">
        <v>205</v>
      </c>
      <c r="D263" s="32" t="s">
        <v>30</v>
      </c>
      <c r="E263" s="32" t="s">
        <v>72</v>
      </c>
      <c r="F263" s="32" t="s">
        <v>343</v>
      </c>
      <c r="G263" s="32" t="s">
        <v>32</v>
      </c>
      <c r="H263" s="32" t="s">
        <v>376</v>
      </c>
      <c r="I263" s="33">
        <v>17688.469999999998</v>
      </c>
      <c r="J263" s="33">
        <v>18931.07</v>
      </c>
      <c r="K263" s="33">
        <v>19313.240000000002</v>
      </c>
      <c r="L263" s="33">
        <v>19938.009999999998</v>
      </c>
      <c r="M263" s="33">
        <v>21199.64</v>
      </c>
      <c r="N263" s="33">
        <v>22741.43</v>
      </c>
      <c r="O263" s="33">
        <v>23863.83</v>
      </c>
      <c r="P263" s="33">
        <v>25966.92</v>
      </c>
      <c r="Q263" s="33">
        <v>27029.72</v>
      </c>
      <c r="R263" s="33">
        <v>25593.03</v>
      </c>
      <c r="S263" s="33">
        <v>25363.55</v>
      </c>
      <c r="T263" s="33">
        <v>24894.36</v>
      </c>
      <c r="U263" s="33">
        <v>23574.71</v>
      </c>
      <c r="V263" s="33">
        <v>21980.36</v>
      </c>
      <c r="W263" s="33">
        <v>21625.350000000002</v>
      </c>
      <c r="X263" s="33">
        <v>23007.359999999997</v>
      </c>
      <c r="Y263" s="33">
        <v>24923.64</v>
      </c>
      <c r="Z263" s="33">
        <v>26386.559999999998</v>
      </c>
      <c r="AA263" s="33">
        <v>27750.14</v>
      </c>
      <c r="AB263" s="33">
        <v>29340.32</v>
      </c>
      <c r="AC263" s="33">
        <v>27693.61</v>
      </c>
      <c r="AD263" s="33">
        <v>31489.040000000001</v>
      </c>
      <c r="AE263" s="33">
        <v>35370.28</v>
      </c>
      <c r="AF263" s="33">
        <v>37637.549999999996</v>
      </c>
      <c r="AG263" s="33">
        <v>39658.65</v>
      </c>
      <c r="AH263" s="33">
        <v>41309.589999999997</v>
      </c>
      <c r="AI263" s="33">
        <v>42781.66</v>
      </c>
    </row>
    <row r="264" spans="1:35" ht="14.5" x14ac:dyDescent="0.35">
      <c r="A264" s="8" t="str">
        <f t="shared" si="4"/>
        <v>CO2-EmissionenBelgien</v>
      </c>
      <c r="B264" s="8">
        <v>264</v>
      </c>
      <c r="C264" s="32" t="s">
        <v>317</v>
      </c>
      <c r="D264" s="32" t="s">
        <v>9</v>
      </c>
      <c r="E264" s="32" t="s">
        <v>177</v>
      </c>
      <c r="F264" s="32" t="s">
        <v>67</v>
      </c>
      <c r="G264" s="32" t="s">
        <v>32</v>
      </c>
      <c r="H264" s="32" t="s">
        <v>371</v>
      </c>
      <c r="I264" s="33">
        <v>14.984104377514935</v>
      </c>
      <c r="J264" s="33">
        <v>14.737242832158824</v>
      </c>
      <c r="K264" s="33">
        <v>14.61141502508762</v>
      </c>
      <c r="L264" s="33">
        <v>14.611348948591926</v>
      </c>
      <c r="M264" s="33">
        <v>14.61583222636839</v>
      </c>
      <c r="N264" s="33">
        <v>14.221957916774706</v>
      </c>
      <c r="O264" s="33">
        <v>13.886199584791671</v>
      </c>
      <c r="P264" s="33">
        <v>13.472573101066281</v>
      </c>
      <c r="Q264" s="33">
        <v>13.390351217505405</v>
      </c>
      <c r="R264" s="33">
        <v>12.081456450719694</v>
      </c>
      <c r="S264" s="33">
        <v>12.613381791222782</v>
      </c>
      <c r="T264" s="33">
        <v>11.568390645485561</v>
      </c>
      <c r="U264" s="33">
        <v>11.217247140546744</v>
      </c>
      <c r="V264" s="33">
        <v>11.153093529073724</v>
      </c>
      <c r="W264" s="33">
        <v>10.612395850962306</v>
      </c>
      <c r="X264" s="33">
        <v>10.957272695986481</v>
      </c>
      <c r="Y264" s="33">
        <v>10.761044818558517</v>
      </c>
      <c r="Z264" s="33">
        <v>10.713696460304112</v>
      </c>
      <c r="AA264" s="33">
        <v>10.759795131798626</v>
      </c>
      <c r="AB264" s="33">
        <v>10.609699903733839</v>
      </c>
      <c r="AC264" s="33">
        <v>9.6245785018707632</v>
      </c>
      <c r="AD264" s="33">
        <v>9.9052372241275073</v>
      </c>
      <c r="AE264" s="33">
        <v>9.32103789229817</v>
      </c>
      <c r="AF264" s="34"/>
      <c r="AG264" s="34"/>
      <c r="AH264" s="34"/>
      <c r="AI264" s="34"/>
    </row>
    <row r="265" spans="1:35" ht="14.5" x14ac:dyDescent="0.35">
      <c r="A265" s="8" t="str">
        <f t="shared" si="4"/>
        <v>CO2-EmissionenBulgarien</v>
      </c>
      <c r="B265" s="8">
        <v>265</v>
      </c>
      <c r="C265" s="32" t="s">
        <v>317</v>
      </c>
      <c r="D265" s="32" t="s">
        <v>25</v>
      </c>
      <c r="E265" s="32" t="s">
        <v>177</v>
      </c>
      <c r="F265" s="32" t="s">
        <v>67</v>
      </c>
      <c r="G265" s="32" t="s">
        <v>32</v>
      </c>
      <c r="H265" s="32" t="s">
        <v>371</v>
      </c>
      <c r="I265" s="33">
        <v>7.0781190408231316</v>
      </c>
      <c r="J265" s="33">
        <v>7.5909953900180565</v>
      </c>
      <c r="K265" s="33">
        <v>7.43288417833958</v>
      </c>
      <c r="L265" s="33">
        <v>8.1356796955292037</v>
      </c>
      <c r="M265" s="33">
        <v>8.0812182675336857</v>
      </c>
      <c r="N265" s="33">
        <v>8.2190299168086778</v>
      </c>
      <c r="O265" s="33">
        <v>8.3888521832985088</v>
      </c>
      <c r="P265" s="33">
        <v>8.9663034313373373</v>
      </c>
      <c r="Q265" s="33">
        <v>8.8516623354818194</v>
      </c>
      <c r="R265" s="33">
        <v>7.7023140216553507</v>
      </c>
      <c r="S265" s="33">
        <v>8.1146625175323859</v>
      </c>
      <c r="T265" s="33">
        <v>8.8989575450303171</v>
      </c>
      <c r="U265" s="33">
        <v>8.2960967062130315</v>
      </c>
      <c r="V265" s="33">
        <v>7.6685993934361774</v>
      </c>
      <c r="W265" s="33">
        <v>8.1849226953510907</v>
      </c>
      <c r="X265" s="33">
        <v>8.7481073419026441</v>
      </c>
      <c r="Y265" s="33">
        <v>8.4969798259071947</v>
      </c>
      <c r="Z265" s="33">
        <v>8.8863591333125989</v>
      </c>
      <c r="AA265" s="33">
        <v>8.3654924496311764</v>
      </c>
      <c r="AB265" s="33">
        <v>8.2802431293059442</v>
      </c>
      <c r="AC265" s="33">
        <v>7.3938463943373343</v>
      </c>
      <c r="AD265" s="33">
        <v>8.3892308039846313</v>
      </c>
      <c r="AE265" s="33">
        <v>9.1387171118776198</v>
      </c>
      <c r="AF265" s="34"/>
      <c r="AG265" s="34"/>
      <c r="AH265" s="34"/>
      <c r="AI265" s="34"/>
    </row>
    <row r="266" spans="1:35" ht="14.5" x14ac:dyDescent="0.35">
      <c r="A266" s="8" t="str">
        <f t="shared" si="4"/>
        <v>CO2-EmissionenDänemark</v>
      </c>
      <c r="B266" s="8">
        <v>266</v>
      </c>
      <c r="C266" s="32" t="s">
        <v>317</v>
      </c>
      <c r="D266" s="32" t="s">
        <v>5</v>
      </c>
      <c r="E266" s="32" t="s">
        <v>177</v>
      </c>
      <c r="F266" s="32" t="s">
        <v>67</v>
      </c>
      <c r="G266" s="32" t="s">
        <v>32</v>
      </c>
      <c r="H266" s="32" t="s">
        <v>371</v>
      </c>
      <c r="I266" s="33">
        <v>13.979640108951655</v>
      </c>
      <c r="J266" s="33">
        <v>14.223600769055214</v>
      </c>
      <c r="K266" s="33">
        <v>14.024930751529363</v>
      </c>
      <c r="L266" s="33">
        <v>14.922626050583853</v>
      </c>
      <c r="M266" s="33">
        <v>13.836569850845303</v>
      </c>
      <c r="N266" s="33">
        <v>13.01835506008748</v>
      </c>
      <c r="O266" s="33">
        <v>14.385842753498446</v>
      </c>
      <c r="P266" s="33">
        <v>13.473590655061908</v>
      </c>
      <c r="Q266" s="33">
        <v>12.742003862297745</v>
      </c>
      <c r="R266" s="33">
        <v>12.105504250786922</v>
      </c>
      <c r="S266" s="33">
        <v>12.101343930430057</v>
      </c>
      <c r="T266" s="33">
        <v>11.123658396301135</v>
      </c>
      <c r="U266" s="33">
        <v>10.268226895763839</v>
      </c>
      <c r="V266" s="33">
        <v>10.525947598296828</v>
      </c>
      <c r="W266" s="33">
        <v>9.7632717430306677</v>
      </c>
      <c r="X266" s="33">
        <v>9.2043312173186767</v>
      </c>
      <c r="Y266" s="33">
        <v>9.5164743078311673</v>
      </c>
      <c r="Z266" s="33">
        <v>9.0669488995536653</v>
      </c>
      <c r="AA266" s="33">
        <v>9.0155732945597542</v>
      </c>
      <c r="AB266" s="33">
        <v>8.3217970763044047</v>
      </c>
      <c r="AC266" s="33">
        <v>7.4702044310426778</v>
      </c>
      <c r="AD266" s="33">
        <v>7.6563247803852423</v>
      </c>
      <c r="AE266" s="33">
        <v>7.4950063840019974</v>
      </c>
      <c r="AF266" s="34"/>
      <c r="AG266" s="34"/>
      <c r="AH266" s="34"/>
      <c r="AI266" s="34"/>
    </row>
    <row r="267" spans="1:35" ht="14.5" x14ac:dyDescent="0.35">
      <c r="A267" s="8" t="str">
        <f t="shared" si="4"/>
        <v>CO2-EmissionenDeutschland</v>
      </c>
      <c r="B267" s="8">
        <v>267</v>
      </c>
      <c r="C267" s="32" t="s">
        <v>317</v>
      </c>
      <c r="D267" s="32" t="s">
        <v>2</v>
      </c>
      <c r="E267" s="32" t="s">
        <v>177</v>
      </c>
      <c r="F267" s="32" t="s">
        <v>67</v>
      </c>
      <c r="G267" s="32" t="s">
        <v>32</v>
      </c>
      <c r="H267" s="32" t="s">
        <v>371</v>
      </c>
      <c r="I267" s="33">
        <v>12.893411345769255</v>
      </c>
      <c r="J267" s="33">
        <v>13.043894939795029</v>
      </c>
      <c r="K267" s="33">
        <v>12.757620562722112</v>
      </c>
      <c r="L267" s="33">
        <v>12.648809385338746</v>
      </c>
      <c r="M267" s="33">
        <v>12.390070756963537</v>
      </c>
      <c r="N267" s="33">
        <v>12.255400310675148</v>
      </c>
      <c r="O267" s="33">
        <v>12.447747961368233</v>
      </c>
      <c r="P267" s="33">
        <v>11.986106546670126</v>
      </c>
      <c r="Q267" s="33">
        <v>12.107786938797553</v>
      </c>
      <c r="R267" s="33">
        <v>11.290254864249427</v>
      </c>
      <c r="S267" s="33">
        <v>11.756412225566976</v>
      </c>
      <c r="T267" s="33">
        <v>11.555710326341647</v>
      </c>
      <c r="U267" s="33">
        <v>11.684542040682629</v>
      </c>
      <c r="V267" s="33">
        <v>11.869519361904469</v>
      </c>
      <c r="W267" s="33">
        <v>11.306986818139722</v>
      </c>
      <c r="X267" s="33">
        <v>11.312375659702663</v>
      </c>
      <c r="Y267" s="33">
        <v>11.189007317167446</v>
      </c>
      <c r="Z267" s="33">
        <v>11.000433332919576</v>
      </c>
      <c r="AA267" s="33">
        <v>10.63875882625412</v>
      </c>
      <c r="AB267" s="33">
        <v>9.9504402069575999</v>
      </c>
      <c r="AC267" s="33">
        <v>8.9659184786556647</v>
      </c>
      <c r="AD267" s="33">
        <v>9.3504579626938664</v>
      </c>
      <c r="AE267" s="33">
        <v>9.2768352279214739</v>
      </c>
      <c r="AF267" s="34"/>
      <c r="AG267" s="34"/>
      <c r="AH267" s="34"/>
      <c r="AI267" s="34"/>
    </row>
    <row r="268" spans="1:35" ht="14.5" x14ac:dyDescent="0.35">
      <c r="A268" s="8" t="str">
        <f t="shared" si="4"/>
        <v>CO2-EmissionenEstland</v>
      </c>
      <c r="B268" s="8">
        <v>268</v>
      </c>
      <c r="C268" s="32" t="s">
        <v>317</v>
      </c>
      <c r="D268" s="32" t="s">
        <v>18</v>
      </c>
      <c r="E268" s="32" t="s">
        <v>177</v>
      </c>
      <c r="F268" s="32" t="s">
        <v>67</v>
      </c>
      <c r="G268" s="32" t="s">
        <v>32</v>
      </c>
      <c r="H268" s="32" t="s">
        <v>371</v>
      </c>
      <c r="I268" s="33">
        <v>12.531179647598224</v>
      </c>
      <c r="J268" s="33">
        <v>12.914347874635746</v>
      </c>
      <c r="K268" s="33">
        <v>12.571943306629935</v>
      </c>
      <c r="L268" s="33">
        <v>14.067468191899147</v>
      </c>
      <c r="M268" s="33">
        <v>14.274756889655425</v>
      </c>
      <c r="N268" s="33">
        <v>14.224192209038399</v>
      </c>
      <c r="O268" s="33">
        <v>13.829463695695756</v>
      </c>
      <c r="P268" s="33">
        <v>16.564981949458485</v>
      </c>
      <c r="Q268" s="33">
        <v>15.058687148957812</v>
      </c>
      <c r="R268" s="33">
        <v>12.443636826862193</v>
      </c>
      <c r="S268" s="33">
        <v>15.920952327306184</v>
      </c>
      <c r="T268" s="33">
        <v>15.964025465576949</v>
      </c>
      <c r="U268" s="33">
        <v>15.213465527982242</v>
      </c>
      <c r="V268" s="33">
        <v>16.664484061799836</v>
      </c>
      <c r="W268" s="33">
        <v>16.061041019656443</v>
      </c>
      <c r="X268" s="33">
        <v>13.733544066589278</v>
      </c>
      <c r="Y268" s="33">
        <v>14.950786182283027</v>
      </c>
      <c r="Z268" s="33">
        <v>15.896610251832419</v>
      </c>
      <c r="AA268" s="33">
        <v>15.250257757888374</v>
      </c>
      <c r="AB268" s="33">
        <v>11.093580667089711</v>
      </c>
      <c r="AC268" s="33">
        <v>8.5865747238481198</v>
      </c>
      <c r="AD268" s="33">
        <v>9.5490678712360975</v>
      </c>
      <c r="AE268" s="33">
        <v>10.472005575160878</v>
      </c>
      <c r="AF268" s="34"/>
      <c r="AG268" s="34"/>
      <c r="AH268" s="34"/>
      <c r="AI268" s="34"/>
    </row>
    <row r="269" spans="1:35" ht="14.5" x14ac:dyDescent="0.35">
      <c r="A269" s="8" t="str">
        <f t="shared" si="4"/>
        <v>CO2-EmissionenEU27</v>
      </c>
      <c r="B269" s="8">
        <v>269</v>
      </c>
      <c r="C269" s="32" t="s">
        <v>317</v>
      </c>
      <c r="D269" s="32" t="s">
        <v>367</v>
      </c>
      <c r="E269" s="32" t="s">
        <v>177</v>
      </c>
      <c r="F269" s="32" t="s">
        <v>67</v>
      </c>
      <c r="G269" s="32" t="s">
        <v>32</v>
      </c>
      <c r="H269" s="32" t="s">
        <v>371</v>
      </c>
      <c r="I269" s="33">
        <v>10.582170633032728</v>
      </c>
      <c r="J269" s="33">
        <v>10.678114271725168</v>
      </c>
      <c r="K269" s="33">
        <v>10.615299263487758</v>
      </c>
      <c r="L269" s="33">
        <v>10.75872476505362</v>
      </c>
      <c r="M269" s="33">
        <v>10.72736075314045</v>
      </c>
      <c r="N269" s="33">
        <v>10.660198847564677</v>
      </c>
      <c r="O269" s="33">
        <v>10.645039705639947</v>
      </c>
      <c r="P269" s="33">
        <v>10.504954958594164</v>
      </c>
      <c r="Q269" s="33">
        <v>10.272850451067283</v>
      </c>
      <c r="R269" s="33">
        <v>9.5075550938523907</v>
      </c>
      <c r="S269" s="33">
        <v>9.6913235073774615</v>
      </c>
      <c r="T269" s="33">
        <v>9.4496012131026905</v>
      </c>
      <c r="U269" s="33">
        <v>9.2717284025905773</v>
      </c>
      <c r="V269" s="33">
        <v>9.05884766517865</v>
      </c>
      <c r="W269" s="33">
        <v>8.7310720131259796</v>
      </c>
      <c r="X269" s="33">
        <v>8.8367784218008634</v>
      </c>
      <c r="Y269" s="33">
        <v>8.8222929731656858</v>
      </c>
      <c r="Z269" s="33">
        <v>8.8793742121822827</v>
      </c>
      <c r="AA269" s="33">
        <v>8.7016383384653544</v>
      </c>
      <c r="AB269" s="33">
        <v>8.3232225745241379</v>
      </c>
      <c r="AC269" s="33">
        <v>7.5059251365638806</v>
      </c>
      <c r="AD269" s="33">
        <v>7.9170291229373282</v>
      </c>
      <c r="AE269" s="33">
        <v>7.7668108186303195</v>
      </c>
      <c r="AF269" s="34"/>
      <c r="AG269" s="34"/>
      <c r="AH269" s="34"/>
      <c r="AI269" s="34"/>
    </row>
    <row r="270" spans="1:35" ht="14.5" x14ac:dyDescent="0.35">
      <c r="A270" s="8" t="str">
        <f t="shared" si="4"/>
        <v>CO2-EmissionenFinnland</v>
      </c>
      <c r="B270" s="8">
        <v>270</v>
      </c>
      <c r="C270" s="32" t="s">
        <v>317</v>
      </c>
      <c r="D270" s="32" t="s">
        <v>14</v>
      </c>
      <c r="E270" s="32" t="s">
        <v>177</v>
      </c>
      <c r="F270" s="32" t="s">
        <v>67</v>
      </c>
      <c r="G270" s="32" t="s">
        <v>32</v>
      </c>
      <c r="H270" s="32" t="s">
        <v>371</v>
      </c>
      <c r="I270" s="33">
        <v>13.772826792735765</v>
      </c>
      <c r="J270" s="33">
        <v>14.771567430119612</v>
      </c>
      <c r="K270" s="33">
        <v>15.194556472159549</v>
      </c>
      <c r="L270" s="33">
        <v>16.62050591078405</v>
      </c>
      <c r="M270" s="33">
        <v>15.884938368515803</v>
      </c>
      <c r="N270" s="33">
        <v>13.536312247490754</v>
      </c>
      <c r="O270" s="33">
        <v>15.671536275783916</v>
      </c>
      <c r="P270" s="33">
        <v>15.330959097853542</v>
      </c>
      <c r="Q270" s="33">
        <v>13.751103577954526</v>
      </c>
      <c r="R270" s="33">
        <v>12.963649056139397</v>
      </c>
      <c r="S270" s="33">
        <v>14.381653488340874</v>
      </c>
      <c r="T270" s="33">
        <v>12.93393503520238</v>
      </c>
      <c r="U270" s="33">
        <v>11.835917081180723</v>
      </c>
      <c r="V270" s="33">
        <v>11.878992942048608</v>
      </c>
      <c r="W270" s="33">
        <v>11.058487100275528</v>
      </c>
      <c r="X270" s="33">
        <v>10.391146614555151</v>
      </c>
      <c r="Y270" s="33">
        <v>10.880632059779051</v>
      </c>
      <c r="Z270" s="33">
        <v>10.369261252376905</v>
      </c>
      <c r="AA270" s="33">
        <v>10.577344963053374</v>
      </c>
      <c r="AB270" s="33">
        <v>10.004152777289795</v>
      </c>
      <c r="AC270" s="33">
        <v>8.7763563824352211</v>
      </c>
      <c r="AD270" s="33">
        <v>8.7409585641047478</v>
      </c>
      <c r="AE270" s="33">
        <v>8.5201881932526291</v>
      </c>
      <c r="AF270" s="34"/>
      <c r="AG270" s="34"/>
      <c r="AH270" s="34"/>
      <c r="AI270" s="34"/>
    </row>
    <row r="271" spans="1:35" ht="14.5" x14ac:dyDescent="0.35">
      <c r="A271" s="8" t="str">
        <f t="shared" si="4"/>
        <v>CO2-EmissionenFrankreich</v>
      </c>
      <c r="B271" s="8">
        <v>271</v>
      </c>
      <c r="C271" s="32" t="s">
        <v>317</v>
      </c>
      <c r="D271" s="32" t="s">
        <v>0</v>
      </c>
      <c r="E271" s="32" t="s">
        <v>177</v>
      </c>
      <c r="F271" s="32" t="s">
        <v>67</v>
      </c>
      <c r="G271" s="32" t="s">
        <v>32</v>
      </c>
      <c r="H271" s="32" t="s">
        <v>371</v>
      </c>
      <c r="I271" s="33">
        <v>9.2140002441321673</v>
      </c>
      <c r="J271" s="33">
        <v>9.2344815851121478</v>
      </c>
      <c r="K271" s="33">
        <v>9.0675888620058824</v>
      </c>
      <c r="L271" s="33">
        <v>9.0744011199428982</v>
      </c>
      <c r="M271" s="33">
        <v>9.021465874511831</v>
      </c>
      <c r="N271" s="33">
        <v>8.9817532676691378</v>
      </c>
      <c r="O271" s="33">
        <v>8.7663296149665779</v>
      </c>
      <c r="P271" s="33">
        <v>8.5654539694863825</v>
      </c>
      <c r="Q271" s="33">
        <v>8.4347245371557005</v>
      </c>
      <c r="R271" s="33">
        <v>8.0443789220979021</v>
      </c>
      <c r="S271" s="33">
        <v>8.0614403033885793</v>
      </c>
      <c r="T271" s="33">
        <v>7.6530145658726774</v>
      </c>
      <c r="U271" s="33">
        <v>7.63371891423155</v>
      </c>
      <c r="V271" s="33">
        <v>7.5729238265951553</v>
      </c>
      <c r="W271" s="33">
        <v>7.0375034456398415</v>
      </c>
      <c r="X271" s="33">
        <v>7.0822913328237886</v>
      </c>
      <c r="Y271" s="33">
        <v>7.0888811035963846</v>
      </c>
      <c r="Z271" s="33">
        <v>7.1110880148575824</v>
      </c>
      <c r="AA271" s="33">
        <v>6.8107297695887334</v>
      </c>
      <c r="AB271" s="33">
        <v>6.6519624562982713</v>
      </c>
      <c r="AC271" s="33">
        <v>5.8835494843731038</v>
      </c>
      <c r="AD271" s="33">
        <v>6.2005671640075049</v>
      </c>
      <c r="AE271" s="33">
        <v>6.01972320141265</v>
      </c>
      <c r="AF271" s="34"/>
      <c r="AG271" s="34"/>
      <c r="AH271" s="34"/>
      <c r="AI271" s="34"/>
    </row>
    <row r="272" spans="1:35" ht="14.5" x14ac:dyDescent="0.35">
      <c r="A272" s="8" t="str">
        <f t="shared" si="4"/>
        <v>CO2-EmissionenGriechenland</v>
      </c>
      <c r="B272" s="8">
        <v>272</v>
      </c>
      <c r="C272" s="32" t="s">
        <v>317</v>
      </c>
      <c r="D272" s="32" t="s">
        <v>6</v>
      </c>
      <c r="E272" s="32" t="s">
        <v>177</v>
      </c>
      <c r="F272" s="32" t="s">
        <v>67</v>
      </c>
      <c r="G272" s="32" t="s">
        <v>32</v>
      </c>
      <c r="H272" s="32" t="s">
        <v>371</v>
      </c>
      <c r="I272" s="33">
        <v>11.956932790218</v>
      </c>
      <c r="J272" s="33">
        <v>11.977156050027748</v>
      </c>
      <c r="K272" s="33">
        <v>11.932251650198467</v>
      </c>
      <c r="L272" s="33">
        <v>12.321381543127011</v>
      </c>
      <c r="M272" s="33">
        <v>12.357691242860316</v>
      </c>
      <c r="N272" s="33">
        <v>12.684440437398985</v>
      </c>
      <c r="O272" s="33">
        <v>12.347183332090179</v>
      </c>
      <c r="P272" s="33">
        <v>12.567705057522428</v>
      </c>
      <c r="Q272" s="33">
        <v>12.229095904156775</v>
      </c>
      <c r="R272" s="33">
        <v>11.530099395724342</v>
      </c>
      <c r="S272" s="33">
        <v>10.955277785295856</v>
      </c>
      <c r="T272" s="33">
        <v>10.713595864311777</v>
      </c>
      <c r="U272" s="33">
        <v>10.449333187626522</v>
      </c>
      <c r="V272" s="33">
        <v>9.6523167680038267</v>
      </c>
      <c r="W272" s="33">
        <v>9.4367271971784383</v>
      </c>
      <c r="X272" s="33">
        <v>9.1456177836873387</v>
      </c>
      <c r="Y272" s="33">
        <v>8.8624143476258439</v>
      </c>
      <c r="Z272" s="33">
        <v>9.271050302849579</v>
      </c>
      <c r="AA272" s="33">
        <v>9.0282228016668782</v>
      </c>
      <c r="AB272" s="33">
        <v>8.4246382670020168</v>
      </c>
      <c r="AC272" s="33">
        <v>7.214871779005831</v>
      </c>
      <c r="AD272" s="33">
        <v>7.619718300530967</v>
      </c>
      <c r="AE272" s="33">
        <v>7.8264057081262814</v>
      </c>
      <c r="AF272" s="34"/>
      <c r="AG272" s="34"/>
      <c r="AH272" s="34"/>
      <c r="AI272" s="34"/>
    </row>
    <row r="273" spans="1:35" ht="14.5" x14ac:dyDescent="0.35">
      <c r="A273" s="8" t="str">
        <f t="shared" si="4"/>
        <v>CO2-EmissionenIrland</v>
      </c>
      <c r="B273" s="8">
        <v>273</v>
      </c>
      <c r="C273" s="32" t="s">
        <v>317</v>
      </c>
      <c r="D273" s="32" t="s">
        <v>4</v>
      </c>
      <c r="E273" s="32" t="s">
        <v>177</v>
      </c>
      <c r="F273" s="32" t="s">
        <v>67</v>
      </c>
      <c r="G273" s="32" t="s">
        <v>32</v>
      </c>
      <c r="H273" s="32" t="s">
        <v>371</v>
      </c>
      <c r="I273" s="33">
        <v>18.712340092726375</v>
      </c>
      <c r="J273" s="33">
        <v>19.058993446609538</v>
      </c>
      <c r="K273" s="33">
        <v>18.308402936255241</v>
      </c>
      <c r="L273" s="33">
        <v>18.123315253441682</v>
      </c>
      <c r="M273" s="33">
        <v>17.584636464344673</v>
      </c>
      <c r="N273" s="33">
        <v>17.721349527898894</v>
      </c>
      <c r="O273" s="33">
        <v>17.217901531934984</v>
      </c>
      <c r="P273" s="33">
        <v>16.510292702199756</v>
      </c>
      <c r="Q273" s="33">
        <v>16.010216182311613</v>
      </c>
      <c r="R273" s="33">
        <v>14.442644764765868</v>
      </c>
      <c r="S273" s="33">
        <v>14.272157415701882</v>
      </c>
      <c r="T273" s="33">
        <v>13.245739597789036</v>
      </c>
      <c r="U273" s="33">
        <v>13.353420879902371</v>
      </c>
      <c r="V273" s="33">
        <v>13.293452853660266</v>
      </c>
      <c r="W273" s="33">
        <v>13.137845822222795</v>
      </c>
      <c r="X273" s="33">
        <v>13.607840309896496</v>
      </c>
      <c r="Y273" s="33">
        <v>13.926028015072054</v>
      </c>
      <c r="Z273" s="33">
        <v>13.71491544699111</v>
      </c>
      <c r="AA273" s="33">
        <v>13.6297141989154</v>
      </c>
      <c r="AB273" s="33">
        <v>12.90375118357321</v>
      </c>
      <c r="AC273" s="33">
        <v>11.89197195811615</v>
      </c>
      <c r="AD273" s="33">
        <v>12.343031179405097</v>
      </c>
      <c r="AE273" s="33">
        <v>12.21027095423681</v>
      </c>
      <c r="AF273" s="34"/>
      <c r="AG273" s="34"/>
      <c r="AH273" s="34"/>
      <c r="AI273" s="34"/>
    </row>
    <row r="274" spans="1:35" ht="14.5" x14ac:dyDescent="0.35">
      <c r="A274" s="8" t="str">
        <f t="shared" si="4"/>
        <v>CO2-EmissionenItalien</v>
      </c>
      <c r="B274" s="8">
        <v>274</v>
      </c>
      <c r="C274" s="32" t="s">
        <v>317</v>
      </c>
      <c r="D274" s="32" t="s">
        <v>3</v>
      </c>
      <c r="E274" s="32" t="s">
        <v>177</v>
      </c>
      <c r="F274" s="32" t="s">
        <v>67</v>
      </c>
      <c r="G274" s="32" t="s">
        <v>32</v>
      </c>
      <c r="H274" s="32" t="s">
        <v>371</v>
      </c>
      <c r="I274" s="33">
        <v>9.9986247435728934</v>
      </c>
      <c r="J274" s="33">
        <v>10.027496718367722</v>
      </c>
      <c r="K274" s="33">
        <v>10.100040245350904</v>
      </c>
      <c r="L274" s="33">
        <v>10.405353846145269</v>
      </c>
      <c r="M274" s="33">
        <v>10.423030785735103</v>
      </c>
      <c r="N274" s="33">
        <v>10.386463680359144</v>
      </c>
      <c r="O274" s="33">
        <v>10.177480391220117</v>
      </c>
      <c r="P274" s="33">
        <v>10.029924818036795</v>
      </c>
      <c r="Q274" s="33">
        <v>9.7257979029332322</v>
      </c>
      <c r="R274" s="33">
        <v>8.7225267395325368</v>
      </c>
      <c r="S274" s="33">
        <v>8.880867374696642</v>
      </c>
      <c r="T274" s="33">
        <v>8.6363811815451026</v>
      </c>
      <c r="U274" s="33">
        <v>8.2852031625129801</v>
      </c>
      <c r="V274" s="33">
        <v>7.670755547526146</v>
      </c>
      <c r="W274" s="33">
        <v>7.3127327569287282</v>
      </c>
      <c r="X274" s="33">
        <v>7.5078576391128573</v>
      </c>
      <c r="Y274" s="33">
        <v>7.4767080211945656</v>
      </c>
      <c r="Z274" s="33">
        <v>7.3928801872303049</v>
      </c>
      <c r="AA274" s="33">
        <v>7.3538847101805214</v>
      </c>
      <c r="AB274" s="33">
        <v>7.1821165304719825</v>
      </c>
      <c r="AC274" s="33">
        <v>6.4413740097364931</v>
      </c>
      <c r="AD274" s="33">
        <v>7.0708948765526252</v>
      </c>
      <c r="AE274" s="33">
        <v>7.1079648380433635</v>
      </c>
      <c r="AF274" s="34"/>
      <c r="AG274" s="34"/>
      <c r="AH274" s="34"/>
      <c r="AI274" s="34"/>
    </row>
    <row r="275" spans="1:35" ht="14.5" x14ac:dyDescent="0.35">
      <c r="A275" s="8" t="str">
        <f t="shared" si="4"/>
        <v>CO2-EmissionenKroatien</v>
      </c>
      <c r="B275" s="8">
        <v>275</v>
      </c>
      <c r="C275" s="32" t="s">
        <v>317</v>
      </c>
      <c r="D275" s="32" t="s">
        <v>27</v>
      </c>
      <c r="E275" s="32" t="s">
        <v>177</v>
      </c>
      <c r="F275" s="32" t="s">
        <v>67</v>
      </c>
      <c r="G275" s="32" t="s">
        <v>32</v>
      </c>
      <c r="H275" s="32" t="s">
        <v>371</v>
      </c>
      <c r="I275" s="33">
        <v>6.0815826697669619</v>
      </c>
      <c r="J275" s="33">
        <v>6.497603739143579</v>
      </c>
      <c r="K275" s="33">
        <v>6.7474187881886136</v>
      </c>
      <c r="L275" s="33">
        <v>7.0864940756766535</v>
      </c>
      <c r="M275" s="33">
        <v>7.0870458439108015</v>
      </c>
      <c r="N275" s="33">
        <v>7.2090144106442189</v>
      </c>
      <c r="O275" s="33">
        <v>7.308908931096596</v>
      </c>
      <c r="P275" s="33">
        <v>7.6574338084595244</v>
      </c>
      <c r="Q275" s="33">
        <v>7.4697376243974247</v>
      </c>
      <c r="R275" s="33">
        <v>6.9886274180147234</v>
      </c>
      <c r="S275" s="33">
        <v>6.9390566694721478</v>
      </c>
      <c r="T275" s="33">
        <v>6.9198474592456876</v>
      </c>
      <c r="U275" s="33">
        <v>6.5710174865916411</v>
      </c>
      <c r="V275" s="33">
        <v>6.349381177768044</v>
      </c>
      <c r="W275" s="33">
        <v>6.2388370558427617</v>
      </c>
      <c r="X275" s="33">
        <v>6.419120238978925</v>
      </c>
      <c r="Y275" s="33">
        <v>6.5544799414949111</v>
      </c>
      <c r="Z275" s="33">
        <v>6.882138016164367</v>
      </c>
      <c r="AA275" s="33">
        <v>6.7277337969174056</v>
      </c>
      <c r="AB275" s="33">
        <v>6.8161172576506655</v>
      </c>
      <c r="AC275" s="33">
        <v>6.5012934199003443</v>
      </c>
      <c r="AD275" s="33">
        <v>6.7004997336026353</v>
      </c>
      <c r="AE275" s="33">
        <v>6.8086138049058755</v>
      </c>
      <c r="AF275" s="34"/>
      <c r="AG275" s="34"/>
      <c r="AH275" s="34"/>
      <c r="AI275" s="34"/>
    </row>
    <row r="276" spans="1:35" ht="14.5" x14ac:dyDescent="0.35">
      <c r="A276" s="8" t="str">
        <f t="shared" si="4"/>
        <v>CO2-EmissionenLettland</v>
      </c>
      <c r="B276" s="8">
        <v>276</v>
      </c>
      <c r="C276" s="32" t="s">
        <v>317</v>
      </c>
      <c r="D276" s="32" t="s">
        <v>19</v>
      </c>
      <c r="E276" s="32" t="s">
        <v>177</v>
      </c>
      <c r="F276" s="32" t="s">
        <v>67</v>
      </c>
      <c r="G276" s="32" t="s">
        <v>32</v>
      </c>
      <c r="H276" s="32" t="s">
        <v>371</v>
      </c>
      <c r="I276" s="33">
        <v>4.3391818546598806</v>
      </c>
      <c r="J276" s="33">
        <v>4.6487760838963359</v>
      </c>
      <c r="K276" s="33">
        <v>4.6909127584817245</v>
      </c>
      <c r="L276" s="33">
        <v>4.8356414352555008</v>
      </c>
      <c r="M276" s="33">
        <v>4.8745052188967275</v>
      </c>
      <c r="N276" s="33">
        <v>5.0128484066680388</v>
      </c>
      <c r="O276" s="33">
        <v>5.2784831296315247</v>
      </c>
      <c r="P276" s="33">
        <v>5.545367161669299</v>
      </c>
      <c r="Q276" s="33">
        <v>5.4153267178671776</v>
      </c>
      <c r="R276" s="33">
        <v>5.193090062003046</v>
      </c>
      <c r="S276" s="33">
        <v>5.839308146866232</v>
      </c>
      <c r="T276" s="33">
        <v>5.5591687952035942</v>
      </c>
      <c r="U276" s="33">
        <v>5.5415989331073439</v>
      </c>
      <c r="V276" s="33">
        <v>5.5631464434647508</v>
      </c>
      <c r="W276" s="33">
        <v>5.5536011459627987</v>
      </c>
      <c r="X276" s="33">
        <v>5.6140421850118853</v>
      </c>
      <c r="Y276" s="33">
        <v>5.6874710709723777</v>
      </c>
      <c r="Z276" s="33">
        <v>5.7839112204002792</v>
      </c>
      <c r="AA276" s="33">
        <v>6.1027266363735899</v>
      </c>
      <c r="AB276" s="33">
        <v>6.0802937786272704</v>
      </c>
      <c r="AC276" s="33">
        <v>5.6215399623983595</v>
      </c>
      <c r="AD276" s="33">
        <v>5.8306066893430053</v>
      </c>
      <c r="AE276" s="33">
        <v>5.6236062580112725</v>
      </c>
      <c r="AF276" s="34"/>
      <c r="AG276" s="34"/>
      <c r="AH276" s="34"/>
      <c r="AI276" s="34"/>
    </row>
    <row r="277" spans="1:35" ht="14.5" x14ac:dyDescent="0.35">
      <c r="A277" s="8" t="str">
        <f t="shared" si="4"/>
        <v>CO2-EmissionenLitauen</v>
      </c>
      <c r="B277" s="8">
        <v>277</v>
      </c>
      <c r="C277" s="32" t="s">
        <v>317</v>
      </c>
      <c r="D277" s="32" t="s">
        <v>20</v>
      </c>
      <c r="E277" s="32" t="s">
        <v>177</v>
      </c>
      <c r="F277" s="32" t="s">
        <v>67</v>
      </c>
      <c r="G277" s="32" t="s">
        <v>32</v>
      </c>
      <c r="H277" s="32" t="s">
        <v>371</v>
      </c>
      <c r="I277" s="33">
        <v>5.5722615798208679</v>
      </c>
      <c r="J277" s="33">
        <v>5.8477050654917653</v>
      </c>
      <c r="K277" s="33">
        <v>5.9955673241328142</v>
      </c>
      <c r="L277" s="33">
        <v>6.0961351458898756</v>
      </c>
      <c r="M277" s="33">
        <v>6.4047959861110533</v>
      </c>
      <c r="N277" s="33">
        <v>6.7760000818653747</v>
      </c>
      <c r="O277" s="33">
        <v>6.9900844335423402</v>
      </c>
      <c r="P277" s="33">
        <v>7.6857877989437053</v>
      </c>
      <c r="Q277" s="33">
        <v>7.5019471701700091</v>
      </c>
      <c r="R277" s="33">
        <v>6.277767098462304</v>
      </c>
      <c r="S277" s="33">
        <v>6.7193042157607854</v>
      </c>
      <c r="T277" s="33">
        <v>6.9994798744433417</v>
      </c>
      <c r="U277" s="33">
        <v>7.0899546658753572</v>
      </c>
      <c r="V277" s="33">
        <v>6.7826593499366821</v>
      </c>
      <c r="W277" s="33">
        <v>6.8116161597247489</v>
      </c>
      <c r="X277" s="33">
        <v>6.9772069682035269</v>
      </c>
      <c r="Y277" s="33">
        <v>7.096111839990269</v>
      </c>
      <c r="Z277" s="33">
        <v>7.2374367621073228</v>
      </c>
      <c r="AA277" s="33">
        <v>7.2063457718501711</v>
      </c>
      <c r="AB277" s="33">
        <v>7.3012451758019772</v>
      </c>
      <c r="AC277" s="33">
        <v>7.1917139706565223</v>
      </c>
      <c r="AD277" s="33">
        <v>7.2643979803302967</v>
      </c>
      <c r="AE277" s="33">
        <v>6.7979004385799175</v>
      </c>
      <c r="AF277" s="34"/>
      <c r="AG277" s="34"/>
      <c r="AH277" s="34"/>
      <c r="AI277" s="34"/>
    </row>
    <row r="278" spans="1:35" ht="14.5" x14ac:dyDescent="0.35">
      <c r="A278" s="8" t="str">
        <f t="shared" si="4"/>
        <v>CO2-EmissionenLuxemburg</v>
      </c>
      <c r="B278" s="8">
        <v>278</v>
      </c>
      <c r="C278" s="32" t="s">
        <v>317</v>
      </c>
      <c r="D278" s="32" t="s">
        <v>10</v>
      </c>
      <c r="E278" s="32" t="s">
        <v>177</v>
      </c>
      <c r="F278" s="32" t="s">
        <v>67</v>
      </c>
      <c r="G278" s="32" t="s">
        <v>32</v>
      </c>
      <c r="H278" s="32" t="s">
        <v>371</v>
      </c>
      <c r="I278" s="33">
        <v>24.310222324088929</v>
      </c>
      <c r="J278" s="33">
        <v>25.344521827756076</v>
      </c>
      <c r="K278" s="33">
        <v>27.015655292205974</v>
      </c>
      <c r="L278" s="33">
        <v>27.804220268804109</v>
      </c>
      <c r="M278" s="33">
        <v>30.630895338303191</v>
      </c>
      <c r="N278" s="33">
        <v>30.757871518924752</v>
      </c>
      <c r="O278" s="33">
        <v>29.732712419890952</v>
      </c>
      <c r="P278" s="33">
        <v>28.243557718550065</v>
      </c>
      <c r="Q278" s="33">
        <v>27.534226951805998</v>
      </c>
      <c r="R278" s="33">
        <v>25.819423323014245</v>
      </c>
      <c r="S278" s="33">
        <v>26.548733314528171</v>
      </c>
      <c r="T278" s="33">
        <v>25.571634445651274</v>
      </c>
      <c r="U278" s="33">
        <v>24.346072858633459</v>
      </c>
      <c r="V278" s="33">
        <v>22.83806316254417</v>
      </c>
      <c r="W278" s="33">
        <v>21.583408080615619</v>
      </c>
      <c r="X278" s="33">
        <v>20.530246505021918</v>
      </c>
      <c r="Y278" s="33">
        <v>19.902032365654428</v>
      </c>
      <c r="Z278" s="33">
        <v>20.111262778031175</v>
      </c>
      <c r="AA278" s="33">
        <v>20.421531375935519</v>
      </c>
      <c r="AB278" s="33">
        <v>20.231177046488636</v>
      </c>
      <c r="AC278" s="33">
        <v>16.950472622176679</v>
      </c>
      <c r="AD278" s="33">
        <v>17.598724502549743</v>
      </c>
      <c r="AE278" s="33">
        <v>15.533951000071966</v>
      </c>
      <c r="AF278" s="34"/>
      <c r="AG278" s="34"/>
      <c r="AH278" s="34"/>
      <c r="AI278" s="34"/>
    </row>
    <row r="279" spans="1:35" ht="14.5" x14ac:dyDescent="0.35">
      <c r="A279" s="8" t="str">
        <f t="shared" si="4"/>
        <v>CO2-EmissionenMalta</v>
      </c>
      <c r="B279" s="8">
        <v>279</v>
      </c>
      <c r="C279" s="32" t="s">
        <v>317</v>
      </c>
      <c r="D279" s="32" t="s">
        <v>16</v>
      </c>
      <c r="E279" s="32" t="s">
        <v>177</v>
      </c>
      <c r="F279" s="32" t="s">
        <v>67</v>
      </c>
      <c r="G279" s="32" t="s">
        <v>32</v>
      </c>
      <c r="H279" s="32" t="s">
        <v>371</v>
      </c>
      <c r="I279" s="33">
        <v>7.88741998579804</v>
      </c>
      <c r="J279" s="33">
        <v>8.401640595580977</v>
      </c>
      <c r="K279" s="33">
        <v>8.340274112367382</v>
      </c>
      <c r="L279" s="33">
        <v>8.8457833018048984</v>
      </c>
      <c r="M279" s="33">
        <v>8.568762024382707</v>
      </c>
      <c r="N279" s="33">
        <v>8.0673246928193265</v>
      </c>
      <c r="O279" s="33">
        <v>8.1333455051467034</v>
      </c>
      <c r="P279" s="33">
        <v>8.3695823211809479</v>
      </c>
      <c r="Q279" s="33">
        <v>8.1224977343732814</v>
      </c>
      <c r="R279" s="33">
        <v>7.7009384765696032</v>
      </c>
      <c r="S279" s="33">
        <v>7.8631051752921541</v>
      </c>
      <c r="T279" s="33">
        <v>7.8706986845013311</v>
      </c>
      <c r="U279" s="33">
        <v>8.2080547311712611</v>
      </c>
      <c r="V279" s="33">
        <v>7.4363362444386905</v>
      </c>
      <c r="W279" s="33">
        <v>7.3552474041538147</v>
      </c>
      <c r="X279" s="33">
        <v>5.6478096438701533</v>
      </c>
      <c r="Y279" s="33">
        <v>4.9195938438521027</v>
      </c>
      <c r="Z279" s="33">
        <v>5.2359421630208125</v>
      </c>
      <c r="AA279" s="33">
        <v>5.1528095506744114</v>
      </c>
      <c r="AB279" s="33">
        <v>5.2335725285367287</v>
      </c>
      <c r="AC279" s="33">
        <v>4.4250906904110643</v>
      </c>
      <c r="AD279" s="33">
        <v>4.5311203319502074</v>
      </c>
      <c r="AE279" s="33">
        <v>4.9852291320302831</v>
      </c>
      <c r="AF279" s="34"/>
      <c r="AG279" s="34"/>
      <c r="AH279" s="34"/>
      <c r="AI279" s="34"/>
    </row>
    <row r="280" spans="1:35" ht="14.5" x14ac:dyDescent="0.35">
      <c r="A280" s="8" t="str">
        <f t="shared" si="4"/>
        <v>CO2-EmissionenNiederlande</v>
      </c>
      <c r="B280" s="8">
        <v>280</v>
      </c>
      <c r="C280" s="32" t="s">
        <v>317</v>
      </c>
      <c r="D280" s="32" t="s">
        <v>1</v>
      </c>
      <c r="E280" s="32" t="s">
        <v>177</v>
      </c>
      <c r="F280" s="32" t="s">
        <v>67</v>
      </c>
      <c r="G280" s="32" t="s">
        <v>32</v>
      </c>
      <c r="H280" s="32" t="s">
        <v>371</v>
      </c>
      <c r="I280" s="33">
        <v>14.426818150222225</v>
      </c>
      <c r="J280" s="33">
        <v>14.381599234210261</v>
      </c>
      <c r="K280" s="33">
        <v>14.169234380806305</v>
      </c>
      <c r="L280" s="33">
        <v>14.13707985219628</v>
      </c>
      <c r="M280" s="33">
        <v>14.224523008204446</v>
      </c>
      <c r="N280" s="33">
        <v>13.853568546020103</v>
      </c>
      <c r="O280" s="33">
        <v>13.525389938554765</v>
      </c>
      <c r="P280" s="33">
        <v>13.411463623790846</v>
      </c>
      <c r="Q280" s="33">
        <v>13.354129583530371</v>
      </c>
      <c r="R280" s="33">
        <v>12.886508774022728</v>
      </c>
      <c r="S280" s="33">
        <v>13.525205601504242</v>
      </c>
      <c r="T280" s="33">
        <v>12.636586886273912</v>
      </c>
      <c r="U280" s="33">
        <v>12.308004637670917</v>
      </c>
      <c r="V280" s="33">
        <v>12.252826516242857</v>
      </c>
      <c r="W280" s="33">
        <v>11.743798164815574</v>
      </c>
      <c r="X280" s="33">
        <v>12.141666169320841</v>
      </c>
      <c r="Y280" s="33">
        <v>12.128775781820584</v>
      </c>
      <c r="Z280" s="33">
        <v>11.919638771053867</v>
      </c>
      <c r="AA280" s="33">
        <v>11.555918931378725</v>
      </c>
      <c r="AB280" s="33">
        <v>11.126179411853899</v>
      </c>
      <c r="AC280" s="33">
        <v>9.8121457443453828</v>
      </c>
      <c r="AD280" s="33">
        <v>9.9480848847467662</v>
      </c>
      <c r="AE280" s="33">
        <v>9.2085060591553614</v>
      </c>
      <c r="AF280" s="34"/>
      <c r="AG280" s="34"/>
      <c r="AH280" s="34"/>
      <c r="AI280" s="34"/>
    </row>
    <row r="281" spans="1:35" ht="14.5" x14ac:dyDescent="0.35">
      <c r="A281" s="8" t="str">
        <f t="shared" si="4"/>
        <v>CO2-EmissionenÖsterreich</v>
      </c>
      <c r="B281" s="8">
        <v>281</v>
      </c>
      <c r="C281" s="32" t="s">
        <v>317</v>
      </c>
      <c r="D281" s="32" t="s">
        <v>56</v>
      </c>
      <c r="E281" s="32" t="s">
        <v>177</v>
      </c>
      <c r="F281" s="32" t="s">
        <v>67</v>
      </c>
      <c r="G281" s="32" t="s">
        <v>32</v>
      </c>
      <c r="H281" s="32" t="s">
        <v>371</v>
      </c>
      <c r="I281" s="33">
        <v>10.279122708344413</v>
      </c>
      <c r="J281" s="33">
        <v>10.717224552748823</v>
      </c>
      <c r="K281" s="33">
        <v>10.86794448423816</v>
      </c>
      <c r="L281" s="33">
        <v>11.46523583367102</v>
      </c>
      <c r="M281" s="33">
        <v>11.402893746743439</v>
      </c>
      <c r="N281" s="33">
        <v>11.495540318108217</v>
      </c>
      <c r="O281" s="33">
        <v>11.157971424808501</v>
      </c>
      <c r="P281" s="33">
        <v>10.804215690316395</v>
      </c>
      <c r="Q281" s="33">
        <v>10.700448573189245</v>
      </c>
      <c r="R281" s="33">
        <v>9.8442958519045707</v>
      </c>
      <c r="S281" s="33">
        <v>10.385968440601458</v>
      </c>
      <c r="T281" s="33">
        <v>10.104786392843451</v>
      </c>
      <c r="U281" s="33">
        <v>9.7249676779014358</v>
      </c>
      <c r="V281" s="33">
        <v>9.7058782948653519</v>
      </c>
      <c r="W281" s="33">
        <v>9.2105711486860606</v>
      </c>
      <c r="X281" s="33">
        <v>9.3815125785952471</v>
      </c>
      <c r="Y281" s="33">
        <v>9.4092427456325467</v>
      </c>
      <c r="Z281" s="33">
        <v>9.6001678191445237</v>
      </c>
      <c r="AA281" s="33">
        <v>9.2135214655335353</v>
      </c>
      <c r="AB281" s="33">
        <v>9.3454332921918208</v>
      </c>
      <c r="AC281" s="33">
        <v>8.4202383259406002</v>
      </c>
      <c r="AD281" s="33">
        <v>8.7761066937984413</v>
      </c>
      <c r="AE281" s="33">
        <v>8.2754935908587726</v>
      </c>
      <c r="AF281" s="34"/>
      <c r="AG281" s="34"/>
      <c r="AH281" s="34"/>
      <c r="AI281" s="34"/>
    </row>
    <row r="282" spans="1:35" ht="14.5" x14ac:dyDescent="0.35">
      <c r="A282" s="8" t="str">
        <f t="shared" si="4"/>
        <v>CO2-EmissionenPolen</v>
      </c>
      <c r="B282" s="8">
        <v>282</v>
      </c>
      <c r="C282" s="32" t="s">
        <v>317</v>
      </c>
      <c r="D282" s="32" t="s">
        <v>21</v>
      </c>
      <c r="E282" s="32" t="s">
        <v>177</v>
      </c>
      <c r="F282" s="32" t="s">
        <v>67</v>
      </c>
      <c r="G282" s="32" t="s">
        <v>32</v>
      </c>
      <c r="H282" s="32" t="s">
        <v>371</v>
      </c>
      <c r="I282" s="33">
        <v>10.340115428600434</v>
      </c>
      <c r="J282" s="33">
        <v>10.309368764065413</v>
      </c>
      <c r="K282" s="33">
        <v>10.050841263243006</v>
      </c>
      <c r="L282" s="33">
        <v>10.403414303576771</v>
      </c>
      <c r="M282" s="33">
        <v>10.552683916614384</v>
      </c>
      <c r="N282" s="33">
        <v>10.555774208842578</v>
      </c>
      <c r="O282" s="33">
        <v>10.957277848163775</v>
      </c>
      <c r="P282" s="33">
        <v>10.940250090764669</v>
      </c>
      <c r="Q282" s="33">
        <v>10.756012247677802</v>
      </c>
      <c r="R282" s="33">
        <v>10.282781704415143</v>
      </c>
      <c r="S282" s="33">
        <v>10.742364243803964</v>
      </c>
      <c r="T282" s="33">
        <v>10.699032176833011</v>
      </c>
      <c r="U282" s="33">
        <v>10.496874090656258</v>
      </c>
      <c r="V282" s="33">
        <v>10.389244051213616</v>
      </c>
      <c r="W282" s="33">
        <v>10.068927135264937</v>
      </c>
      <c r="X282" s="33">
        <v>10.144363463440559</v>
      </c>
      <c r="Y282" s="33">
        <v>10.438015325063647</v>
      </c>
      <c r="Z282" s="33">
        <v>10.835216730156972</v>
      </c>
      <c r="AA282" s="33">
        <v>10.849521590003885</v>
      </c>
      <c r="AB282" s="33">
        <v>10.262312798667738</v>
      </c>
      <c r="AC282" s="33">
        <v>10.026680588501609</v>
      </c>
      <c r="AD282" s="33">
        <v>10.843756460427453</v>
      </c>
      <c r="AE282" s="33">
        <v>10.144705584659391</v>
      </c>
      <c r="AF282" s="34"/>
      <c r="AG282" s="34"/>
      <c r="AH282" s="34"/>
      <c r="AI282" s="34"/>
    </row>
    <row r="283" spans="1:35" ht="14.5" x14ac:dyDescent="0.35">
      <c r="A283" s="8" t="str">
        <f t="shared" si="4"/>
        <v>CO2-EmissionenPortugal</v>
      </c>
      <c r="B283" s="8">
        <v>283</v>
      </c>
      <c r="C283" s="32" t="s">
        <v>317</v>
      </c>
      <c r="D283" s="32" t="s">
        <v>7</v>
      </c>
      <c r="E283" s="32" t="s">
        <v>177</v>
      </c>
      <c r="F283" s="32" t="s">
        <v>67</v>
      </c>
      <c r="G283" s="32" t="s">
        <v>32</v>
      </c>
      <c r="H283" s="32" t="s">
        <v>371</v>
      </c>
      <c r="I283" s="33">
        <v>8.1929626513304594</v>
      </c>
      <c r="J283" s="33">
        <v>8.0846354847693487</v>
      </c>
      <c r="K283" s="33">
        <v>8.4497502838632208</v>
      </c>
      <c r="L283" s="33">
        <v>7.9448352734978451</v>
      </c>
      <c r="M283" s="33">
        <v>8.244209838341046</v>
      </c>
      <c r="N283" s="33">
        <v>8.4127814702575261</v>
      </c>
      <c r="O283" s="33">
        <v>7.9479158905363549</v>
      </c>
      <c r="P283" s="33">
        <v>7.7272245262337993</v>
      </c>
      <c r="Q283" s="33">
        <v>7.4900581795512622</v>
      </c>
      <c r="R283" s="33">
        <v>7.16932619004836</v>
      </c>
      <c r="S283" s="33">
        <v>6.7738052226877636</v>
      </c>
      <c r="T283" s="33">
        <v>6.6543745331651953</v>
      </c>
      <c r="U283" s="33">
        <v>6.4849773344905053</v>
      </c>
      <c r="V283" s="33">
        <v>6.3441280405912126</v>
      </c>
      <c r="W283" s="33">
        <v>6.3829758646367374</v>
      </c>
      <c r="X283" s="33">
        <v>6.8233929290747941</v>
      </c>
      <c r="Y283" s="33">
        <v>6.6838297744144857</v>
      </c>
      <c r="Z283" s="33">
        <v>7.2393686961587695</v>
      </c>
      <c r="AA283" s="33">
        <v>6.9161507718754995</v>
      </c>
      <c r="AB283" s="33">
        <v>6.5864701984055936</v>
      </c>
      <c r="AC283" s="33">
        <v>5.7028154293284663</v>
      </c>
      <c r="AD283" s="33">
        <v>5.6029757563313414</v>
      </c>
      <c r="AE283" s="33">
        <v>5.7868103994805926</v>
      </c>
      <c r="AF283" s="34"/>
      <c r="AG283" s="34"/>
      <c r="AH283" s="34"/>
      <c r="AI283" s="34"/>
    </row>
    <row r="284" spans="1:35" ht="14.5" x14ac:dyDescent="0.35">
      <c r="A284" s="8" t="str">
        <f t="shared" si="4"/>
        <v>CO2-EmissionenRumänien</v>
      </c>
      <c r="B284" s="8">
        <v>284</v>
      </c>
      <c r="C284" s="32" t="s">
        <v>317</v>
      </c>
      <c r="D284" s="32" t="s">
        <v>99</v>
      </c>
      <c r="E284" s="32" t="s">
        <v>177</v>
      </c>
      <c r="F284" s="32" t="s">
        <v>67</v>
      </c>
      <c r="G284" s="32" t="s">
        <v>32</v>
      </c>
      <c r="H284" s="32" t="s">
        <v>371</v>
      </c>
      <c r="I284" s="33">
        <v>6.3496802629206259</v>
      </c>
      <c r="J284" s="33">
        <v>6.6044459666265576</v>
      </c>
      <c r="K284" s="33">
        <v>6.8164329981239273</v>
      </c>
      <c r="L284" s="33">
        <v>7.1398782052333871</v>
      </c>
      <c r="M284" s="33">
        <v>7.1045068215420022</v>
      </c>
      <c r="N284" s="33">
        <v>7.0789240084926206</v>
      </c>
      <c r="O284" s="33">
        <v>7.1958642543843094</v>
      </c>
      <c r="P284" s="33">
        <v>7.4369488993478035</v>
      </c>
      <c r="Q284" s="33">
        <v>7.4009399706639565</v>
      </c>
      <c r="R284" s="33">
        <v>6.4157924833829529</v>
      </c>
      <c r="S284" s="33">
        <v>6.1834043393668088</v>
      </c>
      <c r="T284" s="33">
        <v>6.5825251613994533</v>
      </c>
      <c r="U284" s="33">
        <v>6.4572367133669868</v>
      </c>
      <c r="V284" s="33">
        <v>5.9179256807037621</v>
      </c>
      <c r="W284" s="33">
        <v>5.9568675018442683</v>
      </c>
      <c r="X284" s="33">
        <v>5.9249482832125926</v>
      </c>
      <c r="Y284" s="33">
        <v>5.8661107374090502</v>
      </c>
      <c r="Z284" s="33">
        <v>6.0584132241446156</v>
      </c>
      <c r="AA284" s="33">
        <v>6.1035351292006714</v>
      </c>
      <c r="AB284" s="33">
        <v>5.9700867990167898</v>
      </c>
      <c r="AC284" s="33">
        <v>5.7885555598811331</v>
      </c>
      <c r="AD284" s="33">
        <v>6.0413133334647693</v>
      </c>
      <c r="AE284" s="33">
        <v>5.7743475051214004</v>
      </c>
      <c r="AF284" s="34"/>
      <c r="AG284" s="34"/>
      <c r="AH284" s="34"/>
      <c r="AI284" s="34"/>
    </row>
    <row r="285" spans="1:35" ht="14.5" x14ac:dyDescent="0.35">
      <c r="A285" s="8" t="str">
        <f t="shared" si="4"/>
        <v>CO2-EmissionenSchweden</v>
      </c>
      <c r="B285" s="8">
        <v>285</v>
      </c>
      <c r="C285" s="32" t="s">
        <v>317</v>
      </c>
      <c r="D285" s="32" t="s">
        <v>13</v>
      </c>
      <c r="E285" s="32" t="s">
        <v>177</v>
      </c>
      <c r="F285" s="32" t="s">
        <v>67</v>
      </c>
      <c r="G285" s="32" t="s">
        <v>32</v>
      </c>
      <c r="H285" s="32" t="s">
        <v>371</v>
      </c>
      <c r="I285" s="33">
        <v>7.8971640226692434</v>
      </c>
      <c r="J285" s="33">
        <v>7.9571311022081943</v>
      </c>
      <c r="K285" s="33">
        <v>7.9700274219777834</v>
      </c>
      <c r="L285" s="33">
        <v>7.9727845760585065</v>
      </c>
      <c r="M285" s="33">
        <v>7.8910307864619584</v>
      </c>
      <c r="N285" s="33">
        <v>7.5602453804011978</v>
      </c>
      <c r="O285" s="33">
        <v>7.486474595851222</v>
      </c>
      <c r="P285" s="33">
        <v>7.3277116146186554</v>
      </c>
      <c r="Q285" s="33">
        <v>7.0385699567130464</v>
      </c>
      <c r="R285" s="33">
        <v>6.4836266866268435</v>
      </c>
      <c r="S285" s="33">
        <v>7.0689538613578016</v>
      </c>
      <c r="T285" s="33">
        <v>6.5722637430228321</v>
      </c>
      <c r="U285" s="33">
        <v>6.2075331844299848</v>
      </c>
      <c r="V285" s="33">
        <v>5.9937119142600421</v>
      </c>
      <c r="W285" s="33">
        <v>5.7565689494620988</v>
      </c>
      <c r="X285" s="33">
        <v>5.6673003247412588</v>
      </c>
      <c r="Y285" s="33">
        <v>5.6234840273967217</v>
      </c>
      <c r="Z285" s="33">
        <v>5.4789127691048192</v>
      </c>
      <c r="AA285" s="33">
        <v>5.3448605601808481</v>
      </c>
      <c r="AB285" s="33">
        <v>5.1443244779322894</v>
      </c>
      <c r="AC285" s="33">
        <v>4.5335502917773622</v>
      </c>
      <c r="AD285" s="33">
        <v>4.6776453605004926</v>
      </c>
      <c r="AE285" s="33">
        <v>4.4781267262810243</v>
      </c>
      <c r="AF285" s="34"/>
      <c r="AG285" s="34"/>
      <c r="AH285" s="34"/>
      <c r="AI285" s="34"/>
    </row>
    <row r="286" spans="1:35" ht="14.5" x14ac:dyDescent="0.35">
      <c r="A286" s="8" t="str">
        <f t="shared" si="4"/>
        <v>CO2-EmissionenSlowakei</v>
      </c>
      <c r="B286" s="8">
        <v>286</v>
      </c>
      <c r="C286" s="32" t="s">
        <v>317</v>
      </c>
      <c r="D286" s="32" t="s">
        <v>23</v>
      </c>
      <c r="E286" s="32" t="s">
        <v>177</v>
      </c>
      <c r="F286" s="32" t="s">
        <v>67</v>
      </c>
      <c r="G286" s="32" t="s">
        <v>32</v>
      </c>
      <c r="H286" s="32" t="s">
        <v>371</v>
      </c>
      <c r="I286" s="33">
        <v>9.0841183063881576</v>
      </c>
      <c r="J286" s="33">
        <v>9.5148123201410257</v>
      </c>
      <c r="K286" s="33">
        <v>9.2828020990486735</v>
      </c>
      <c r="L286" s="33">
        <v>9.3345503216414869</v>
      </c>
      <c r="M286" s="33">
        <v>9.4571541319514267</v>
      </c>
      <c r="N286" s="33">
        <v>9.4592938104793287</v>
      </c>
      <c r="O286" s="33">
        <v>9.468389857983933</v>
      </c>
      <c r="P286" s="33">
        <v>9.1286587224180611</v>
      </c>
      <c r="Q286" s="33">
        <v>9.2142262660866319</v>
      </c>
      <c r="R286" s="33">
        <v>8.4082503249847864</v>
      </c>
      <c r="S286" s="33">
        <v>8.5361262359434278</v>
      </c>
      <c r="T286" s="33">
        <v>8.3262917198924722</v>
      </c>
      <c r="U286" s="33">
        <v>7.8711083092822127</v>
      </c>
      <c r="V286" s="33">
        <v>7.8015488622385254</v>
      </c>
      <c r="W286" s="33">
        <v>7.4230310913292223</v>
      </c>
      <c r="X286" s="33">
        <v>7.5570563890526214</v>
      </c>
      <c r="Y286" s="33">
        <v>7.6294183654041268</v>
      </c>
      <c r="Z286" s="33">
        <v>7.826130600790699</v>
      </c>
      <c r="AA286" s="33">
        <v>7.78530802928928</v>
      </c>
      <c r="AB286" s="33">
        <v>7.3517673799404379</v>
      </c>
      <c r="AC286" s="33">
        <v>6.8205074093756766</v>
      </c>
      <c r="AD286" s="33">
        <v>7.5766364183595858</v>
      </c>
      <c r="AE286" s="33">
        <v>6.8055095962938452</v>
      </c>
      <c r="AF286" s="34"/>
      <c r="AG286" s="34"/>
      <c r="AH286" s="34"/>
      <c r="AI286" s="34"/>
    </row>
    <row r="287" spans="1:35" ht="14.5" x14ac:dyDescent="0.35">
      <c r="A287" s="8" t="str">
        <f t="shared" si="4"/>
        <v>CO2-EmissionenSlowenien</v>
      </c>
      <c r="B287" s="8">
        <v>287</v>
      </c>
      <c r="C287" s="32" t="s">
        <v>317</v>
      </c>
      <c r="D287" s="32" t="s">
        <v>26</v>
      </c>
      <c r="E287" s="32" t="s">
        <v>177</v>
      </c>
      <c r="F287" s="32" t="s">
        <v>67</v>
      </c>
      <c r="G287" s="32" t="s">
        <v>32</v>
      </c>
      <c r="H287" s="32" t="s">
        <v>371</v>
      </c>
      <c r="I287" s="33">
        <v>9.4552283268599879</v>
      </c>
      <c r="J287" s="33">
        <v>10.081960382719396</v>
      </c>
      <c r="K287" s="33">
        <v>10.207151559515275</v>
      </c>
      <c r="L287" s="33">
        <v>10.033887298551459</v>
      </c>
      <c r="M287" s="33">
        <v>10.216493441201155</v>
      </c>
      <c r="N287" s="33">
        <v>10.326137705363829</v>
      </c>
      <c r="O287" s="33">
        <v>10.384569580345882</v>
      </c>
      <c r="P287" s="33">
        <v>10.470004073972191</v>
      </c>
      <c r="Q287" s="33">
        <v>10.77688001282333</v>
      </c>
      <c r="R287" s="33">
        <v>9.6037935566996406</v>
      </c>
      <c r="S287" s="33">
        <v>9.6723833010427196</v>
      </c>
      <c r="T287" s="33">
        <v>9.6143297925510094</v>
      </c>
      <c r="U287" s="33">
        <v>9.2870021228305628</v>
      </c>
      <c r="V287" s="33">
        <v>8.9381699485376629</v>
      </c>
      <c r="W287" s="33">
        <v>8.1236384446017897</v>
      </c>
      <c r="X287" s="33">
        <v>8.2097724725240386</v>
      </c>
      <c r="Y287" s="33">
        <v>8.6258197169839654</v>
      </c>
      <c r="Z287" s="33">
        <v>8.663435908454753</v>
      </c>
      <c r="AA287" s="33">
        <v>8.5579060453427225</v>
      </c>
      <c r="AB287" s="33">
        <v>8.2502890989927629</v>
      </c>
      <c r="AC287" s="33">
        <v>7.5893149747980786</v>
      </c>
      <c r="AD287" s="33">
        <v>7.6375447208310128</v>
      </c>
      <c r="AE287" s="33">
        <v>7.4223844217727013</v>
      </c>
      <c r="AF287" s="34"/>
      <c r="AG287" s="34"/>
      <c r="AH287" s="34"/>
      <c r="AI287" s="34"/>
    </row>
    <row r="288" spans="1:35" ht="14.5" x14ac:dyDescent="0.35">
      <c r="A288" s="8" t="str">
        <f t="shared" si="4"/>
        <v>CO2-EmissionenSpanien</v>
      </c>
      <c r="B288" s="8">
        <v>288</v>
      </c>
      <c r="C288" s="32" t="s">
        <v>317</v>
      </c>
      <c r="D288" s="32" t="s">
        <v>8</v>
      </c>
      <c r="E288" s="32" t="s">
        <v>177</v>
      </c>
      <c r="F288" s="32" t="s">
        <v>67</v>
      </c>
      <c r="G288" s="32" t="s">
        <v>32</v>
      </c>
      <c r="H288" s="32" t="s">
        <v>371</v>
      </c>
      <c r="I288" s="33">
        <v>9.6819053623331026</v>
      </c>
      <c r="J288" s="33">
        <v>9.585918007387539</v>
      </c>
      <c r="K288" s="33">
        <v>9.8886662673897057</v>
      </c>
      <c r="L288" s="33">
        <v>9.8880138960114987</v>
      </c>
      <c r="M288" s="33">
        <v>10.103706744541451</v>
      </c>
      <c r="N288" s="33">
        <v>10.294705846576267</v>
      </c>
      <c r="O288" s="33">
        <v>10.002353971021403</v>
      </c>
      <c r="P288" s="33">
        <v>10.073754936867857</v>
      </c>
      <c r="Q288" s="33">
        <v>9.1832625358874367</v>
      </c>
      <c r="R288" s="33">
        <v>8.2318992412604661</v>
      </c>
      <c r="S288" s="33">
        <v>7.8837108878249236</v>
      </c>
      <c r="T288" s="33">
        <v>7.8762502728501085</v>
      </c>
      <c r="U288" s="33">
        <v>7.7107472645127757</v>
      </c>
      <c r="V288" s="33">
        <v>7.1590341959974122</v>
      </c>
      <c r="W288" s="33">
        <v>7.2250291445035968</v>
      </c>
      <c r="X288" s="33">
        <v>7.4830283624662055</v>
      </c>
      <c r="Y288" s="33">
        <v>7.2559912483795355</v>
      </c>
      <c r="Z288" s="33">
        <v>7.5454602005259428</v>
      </c>
      <c r="AA288" s="33">
        <v>7.4063737875654807</v>
      </c>
      <c r="AB288" s="33">
        <v>6.964121800054718</v>
      </c>
      <c r="AC288" s="33">
        <v>5.8470252932130258</v>
      </c>
      <c r="AD288" s="33">
        <v>6.256382891251528</v>
      </c>
      <c r="AE288" s="33">
        <v>6.472303390638559</v>
      </c>
      <c r="AF288" s="34"/>
      <c r="AG288" s="34"/>
      <c r="AH288" s="34"/>
      <c r="AI288" s="34"/>
    </row>
    <row r="289" spans="1:35" ht="14.5" x14ac:dyDescent="0.35">
      <c r="A289" s="8" t="str">
        <f t="shared" si="4"/>
        <v>CO2-EmissionenTschechische Republik</v>
      </c>
      <c r="B289" s="8">
        <v>289</v>
      </c>
      <c r="C289" s="32" t="s">
        <v>317</v>
      </c>
      <c r="D289" s="32" t="s">
        <v>22</v>
      </c>
      <c r="E289" s="32" t="s">
        <v>177</v>
      </c>
      <c r="F289" s="32" t="s">
        <v>67</v>
      </c>
      <c r="G289" s="32" t="s">
        <v>32</v>
      </c>
      <c r="H289" s="32" t="s">
        <v>371</v>
      </c>
      <c r="I289" s="33">
        <v>14.932545026783355</v>
      </c>
      <c r="J289" s="33">
        <v>14.95786320406828</v>
      </c>
      <c r="K289" s="33">
        <v>14.610055628584172</v>
      </c>
      <c r="L289" s="33">
        <v>14.927558353454652</v>
      </c>
      <c r="M289" s="33">
        <v>15.043108820830545</v>
      </c>
      <c r="N289" s="33">
        <v>14.828466071034049</v>
      </c>
      <c r="O289" s="33">
        <v>14.927596261514292</v>
      </c>
      <c r="P289" s="33">
        <v>15.007613487670637</v>
      </c>
      <c r="Q289" s="33">
        <v>14.395943687014325</v>
      </c>
      <c r="R289" s="33">
        <v>13.368172688917284</v>
      </c>
      <c r="S289" s="33">
        <v>13.603278848164242</v>
      </c>
      <c r="T289" s="33">
        <v>13.437670301544728</v>
      </c>
      <c r="U289" s="33">
        <v>13.036143351804839</v>
      </c>
      <c r="V289" s="33">
        <v>12.505838730441821</v>
      </c>
      <c r="W289" s="33">
        <v>12.286158356584348</v>
      </c>
      <c r="X289" s="33">
        <v>12.418051141189331</v>
      </c>
      <c r="Y289" s="33">
        <v>12.543870474635852</v>
      </c>
      <c r="Z289" s="33">
        <v>12.59681919890418</v>
      </c>
      <c r="AA289" s="33">
        <v>12.394781977827131</v>
      </c>
      <c r="AB289" s="33">
        <v>11.795151177816072</v>
      </c>
      <c r="AC289" s="33">
        <v>10.767979004354167</v>
      </c>
      <c r="AD289" s="33">
        <v>11.28758200085861</v>
      </c>
      <c r="AE289" s="33">
        <v>10.888073689530021</v>
      </c>
      <c r="AF289" s="34"/>
      <c r="AG289" s="34"/>
      <c r="AH289" s="34"/>
      <c r="AI289" s="34"/>
    </row>
    <row r="290" spans="1:35" ht="14.5" x14ac:dyDescent="0.35">
      <c r="A290" s="8" t="str">
        <f t="shared" si="4"/>
        <v>CO2-EmissionenUngarn</v>
      </c>
      <c r="B290" s="8">
        <v>290</v>
      </c>
      <c r="C290" s="32" t="s">
        <v>317</v>
      </c>
      <c r="D290" s="32" t="s">
        <v>24</v>
      </c>
      <c r="E290" s="32" t="s">
        <v>177</v>
      </c>
      <c r="F290" s="32" t="s">
        <v>67</v>
      </c>
      <c r="G290" s="32" t="s">
        <v>32</v>
      </c>
      <c r="H290" s="32" t="s">
        <v>371</v>
      </c>
      <c r="I290" s="33">
        <v>7.4602650423745214</v>
      </c>
      <c r="J290" s="33">
        <v>7.6520732362706516</v>
      </c>
      <c r="K290" s="33">
        <v>7.5101330330034424</v>
      </c>
      <c r="L290" s="33">
        <v>7.8191523178912563</v>
      </c>
      <c r="M290" s="33">
        <v>7.7333927896163761</v>
      </c>
      <c r="N290" s="33">
        <v>7.7409851131126848</v>
      </c>
      <c r="O290" s="33">
        <v>7.6025257735541443</v>
      </c>
      <c r="P290" s="33">
        <v>7.4469001907360726</v>
      </c>
      <c r="Q290" s="33">
        <v>7.2523616812117879</v>
      </c>
      <c r="R290" s="33">
        <v>6.6500656014128001</v>
      </c>
      <c r="S290" s="33">
        <v>6.7234375360936678</v>
      </c>
      <c r="T290" s="33">
        <v>6.5833442365628949</v>
      </c>
      <c r="U290" s="33">
        <v>6.2578483188932204</v>
      </c>
      <c r="V290" s="33">
        <v>5.9792596458083453</v>
      </c>
      <c r="W290" s="33">
        <v>6.0416384031059369</v>
      </c>
      <c r="X290" s="33">
        <v>6.3920898205762446</v>
      </c>
      <c r="Y290" s="33">
        <v>6.4746112991565887</v>
      </c>
      <c r="Z290" s="33">
        <v>6.7489644029314606</v>
      </c>
      <c r="AA290" s="33">
        <v>6.7746382906128026</v>
      </c>
      <c r="AB290" s="33">
        <v>6.7569705236526207</v>
      </c>
      <c r="AC290" s="33">
        <v>6.5141158826727166</v>
      </c>
      <c r="AD290" s="33">
        <v>6.6579537681296044</v>
      </c>
      <c r="AE290" s="33">
        <v>6.2812342726354835</v>
      </c>
      <c r="AF290" s="34"/>
      <c r="AG290" s="34"/>
      <c r="AH290" s="34"/>
      <c r="AI290" s="34"/>
    </row>
    <row r="291" spans="1:35" ht="14.5" x14ac:dyDescent="0.35">
      <c r="A291" s="8" t="str">
        <f t="shared" si="4"/>
        <v>CO2-EmissionenVereinigtes Königreich Großbritannien und Nordirland</v>
      </c>
      <c r="B291" s="8">
        <v>291</v>
      </c>
      <c r="C291" s="32" t="s">
        <v>317</v>
      </c>
      <c r="D291" s="32" t="s">
        <v>57</v>
      </c>
      <c r="E291" s="32" t="s">
        <v>177</v>
      </c>
      <c r="F291" s="32" t="s">
        <v>62</v>
      </c>
      <c r="G291" s="32" t="s">
        <v>32</v>
      </c>
      <c r="H291" s="32" t="s">
        <v>371</v>
      </c>
      <c r="I291" s="33">
        <v>12.240783893545835</v>
      </c>
      <c r="J291" s="33">
        <v>12.245336976454645</v>
      </c>
      <c r="K291" s="33">
        <v>11.843316076502747</v>
      </c>
      <c r="L291" s="33">
        <v>11.890175047587393</v>
      </c>
      <c r="M291" s="33">
        <v>11.773937418281239</v>
      </c>
      <c r="N291" s="33">
        <v>11.565979271102425</v>
      </c>
      <c r="O291" s="33">
        <v>11.376036028052614</v>
      </c>
      <c r="P291" s="33">
        <v>11.102686791644503</v>
      </c>
      <c r="Q291" s="33">
        <v>10.683734036491867</v>
      </c>
      <c r="R291" s="33">
        <v>9.7002784714992725</v>
      </c>
      <c r="S291" s="33">
        <v>9.8512009681534263</v>
      </c>
      <c r="T291" s="33">
        <v>9.0521599498518857</v>
      </c>
      <c r="U291" s="33">
        <v>9.2410724551416425</v>
      </c>
      <c r="V291" s="33">
        <v>8.9559446282030866</v>
      </c>
      <c r="W291" s="33">
        <v>8.2588886917442803</v>
      </c>
      <c r="X291" s="33">
        <v>7.9218931042141243</v>
      </c>
      <c r="Y291" s="33">
        <v>7.4728695473960665</v>
      </c>
      <c r="Z291" s="33">
        <v>7.2491937097066721</v>
      </c>
      <c r="AA291" s="33">
        <v>7.0679061539916646</v>
      </c>
      <c r="AB291" s="33">
        <v>6.8049251628665388</v>
      </c>
      <c r="AC291" s="33">
        <v>6.1018749499704246</v>
      </c>
      <c r="AD291" s="33">
        <v>6.3704398824648019</v>
      </c>
      <c r="AE291" s="33">
        <v>5.9915288296155556</v>
      </c>
      <c r="AF291" s="34"/>
      <c r="AG291" s="34"/>
      <c r="AH291" s="34"/>
      <c r="AI291" s="34"/>
    </row>
    <row r="292" spans="1:35" ht="14.5" x14ac:dyDescent="0.35">
      <c r="A292" s="8" t="str">
        <f t="shared" si="4"/>
        <v>CO2-EmissionenZypern</v>
      </c>
      <c r="B292" s="8">
        <v>292</v>
      </c>
      <c r="C292" s="32" t="s">
        <v>317</v>
      </c>
      <c r="D292" s="32" t="s">
        <v>30</v>
      </c>
      <c r="E292" s="32" t="s">
        <v>177</v>
      </c>
      <c r="F292" s="32" t="s">
        <v>67</v>
      </c>
      <c r="G292" s="32" t="s">
        <v>32</v>
      </c>
      <c r="H292" s="32" t="s">
        <v>371</v>
      </c>
      <c r="I292" s="33">
        <v>13.177286631711052</v>
      </c>
      <c r="J292" s="33">
        <v>13.157848973122142</v>
      </c>
      <c r="K292" s="33">
        <v>13.291518115074053</v>
      </c>
      <c r="L292" s="33">
        <v>13.770379517392982</v>
      </c>
      <c r="M292" s="33">
        <v>13.754746009505755</v>
      </c>
      <c r="N292" s="33">
        <v>13.646721910796979</v>
      </c>
      <c r="O292" s="33">
        <v>13.759349636800648</v>
      </c>
      <c r="P292" s="33">
        <v>13.890135245233825</v>
      </c>
      <c r="Q292" s="33">
        <v>13.867577215267115</v>
      </c>
      <c r="R292" s="33">
        <v>13.149603668157939</v>
      </c>
      <c r="S292" s="33">
        <v>12.426535301876191</v>
      </c>
      <c r="T292" s="33">
        <v>11.794563517107562</v>
      </c>
      <c r="U292" s="33">
        <v>10.964806787469108</v>
      </c>
      <c r="V292" s="33">
        <v>10.107675833208615</v>
      </c>
      <c r="W292" s="33">
        <v>10.657158206882313</v>
      </c>
      <c r="X292" s="33">
        <v>10.743313388323674</v>
      </c>
      <c r="Y292" s="33">
        <v>11.348488246878379</v>
      </c>
      <c r="Z292" s="33">
        <v>11.580570063023622</v>
      </c>
      <c r="AA292" s="33">
        <v>11.368180418082265</v>
      </c>
      <c r="AB292" s="33">
        <v>11.259966528790683</v>
      </c>
      <c r="AC292" s="33">
        <v>9.9244175487608821</v>
      </c>
      <c r="AD292" s="33">
        <v>10.312265370586747</v>
      </c>
      <c r="AE292" s="33">
        <v>10.488384501858764</v>
      </c>
      <c r="AF292" s="34"/>
      <c r="AG292" s="34"/>
      <c r="AH292" s="34"/>
      <c r="AI292" s="34"/>
    </row>
    <row r="293" spans="1:35" ht="14.5" x14ac:dyDescent="0.35">
      <c r="A293" s="8" t="str">
        <f t="shared" si="4"/>
        <v>EinkommensentwicklungBelgien</v>
      </c>
      <c r="B293" s="8">
        <v>293</v>
      </c>
      <c r="C293" s="32" t="s">
        <v>218</v>
      </c>
      <c r="D293" s="32" t="s">
        <v>9</v>
      </c>
      <c r="E293" s="32" t="s">
        <v>365</v>
      </c>
      <c r="F293" s="32" t="s">
        <v>67</v>
      </c>
      <c r="G293" s="32" t="s">
        <v>32</v>
      </c>
      <c r="H293" s="32" t="s">
        <v>372</v>
      </c>
      <c r="I293" s="33">
        <v>75.295966771741377</v>
      </c>
      <c r="J293" s="33">
        <v>78.304983833158431</v>
      </c>
      <c r="K293" s="33">
        <v>81.208444584870307</v>
      </c>
      <c r="L293" s="33">
        <v>82.357366599690991</v>
      </c>
      <c r="M293" s="33">
        <v>84.09804085241457</v>
      </c>
      <c r="N293" s="33">
        <v>86.095651754657027</v>
      </c>
      <c r="O293" s="33">
        <v>88.690979383228893</v>
      </c>
      <c r="P293" s="33">
        <v>91.707987174625501</v>
      </c>
      <c r="Q293" s="33">
        <v>95.652332932479354</v>
      </c>
      <c r="R293" s="33">
        <v>98.714096881769891</v>
      </c>
      <c r="S293" s="33">
        <v>100</v>
      </c>
      <c r="T293" s="33">
        <v>102.43968724448385</v>
      </c>
      <c r="U293" s="33">
        <v>106.04869035335874</v>
      </c>
      <c r="V293" s="33">
        <v>108.84431057810551</v>
      </c>
      <c r="W293" s="33">
        <v>110.14251811573637</v>
      </c>
      <c r="X293" s="33">
        <v>110.57890440201439</v>
      </c>
      <c r="Y293" s="33">
        <v>110.95718508440764</v>
      </c>
      <c r="Z293" s="33">
        <v>112.80128004135008</v>
      </c>
      <c r="AA293" s="33">
        <v>114.50309182387612</v>
      </c>
      <c r="AB293" s="33">
        <v>116.95812699214048</v>
      </c>
      <c r="AC293" s="33">
        <v>123.09508529350998</v>
      </c>
      <c r="AD293" s="33">
        <v>123.69470515154872</v>
      </c>
      <c r="AE293" s="33">
        <v>129.83594602268923</v>
      </c>
      <c r="AF293" s="33">
        <v>140.11038165026733</v>
      </c>
      <c r="AG293" s="34"/>
      <c r="AH293" s="34"/>
      <c r="AI293" s="34"/>
    </row>
    <row r="294" spans="1:35" ht="14.5" x14ac:dyDescent="0.35">
      <c r="A294" s="8" t="str">
        <f t="shared" si="4"/>
        <v>EinkommensentwicklungBulgarien</v>
      </c>
      <c r="B294" s="8">
        <v>294</v>
      </c>
      <c r="C294" s="32" t="s">
        <v>218</v>
      </c>
      <c r="D294" s="32" t="s">
        <v>25</v>
      </c>
      <c r="E294" s="32" t="s">
        <v>365</v>
      </c>
      <c r="F294" s="32" t="s">
        <v>67</v>
      </c>
      <c r="G294" s="32" t="s">
        <v>32</v>
      </c>
      <c r="H294" s="32" t="s">
        <v>372</v>
      </c>
      <c r="I294" s="33">
        <v>40.704279853690245</v>
      </c>
      <c r="J294" s="33">
        <v>45.513845611721955</v>
      </c>
      <c r="K294" s="33">
        <v>48.35458143169356</v>
      </c>
      <c r="L294" s="33">
        <v>50.88263559084205</v>
      </c>
      <c r="M294" s="33">
        <v>53.753432506037043</v>
      </c>
      <c r="N294" s="33">
        <v>59.430373554250814</v>
      </c>
      <c r="O294" s="33">
        <v>63.531545512078161</v>
      </c>
      <c r="P294" s="33">
        <v>71.570245184612531</v>
      </c>
      <c r="Q294" s="33">
        <v>81.010322204574507</v>
      </c>
      <c r="R294" s="33">
        <v>90.903602365905584</v>
      </c>
      <c r="S294" s="33">
        <v>100</v>
      </c>
      <c r="T294" s="33">
        <v>106.87673893175649</v>
      </c>
      <c r="U294" s="33">
        <v>115.10510314907137</v>
      </c>
      <c r="V294" s="33">
        <v>125.19701597878461</v>
      </c>
      <c r="W294" s="33">
        <v>132.26562549374782</v>
      </c>
      <c r="X294" s="33">
        <v>139.74327784636802</v>
      </c>
      <c r="Y294" s="33">
        <v>147.98840449671536</v>
      </c>
      <c r="Z294" s="33">
        <v>163.53370647124345</v>
      </c>
      <c r="AA294" s="33">
        <v>179.25884392256026</v>
      </c>
      <c r="AB294" s="33">
        <v>191.6273582282025</v>
      </c>
      <c r="AC294" s="33">
        <v>209.73934334883828</v>
      </c>
      <c r="AD294" s="33">
        <v>232.0283301355453</v>
      </c>
      <c r="AE294" s="33">
        <v>264.39390142303938</v>
      </c>
      <c r="AF294" s="33">
        <v>288.56373010060651</v>
      </c>
      <c r="AG294" s="34"/>
      <c r="AH294" s="34"/>
      <c r="AI294" s="34"/>
    </row>
    <row r="295" spans="1:35" ht="14.5" x14ac:dyDescent="0.35">
      <c r="A295" s="8" t="str">
        <f t="shared" si="4"/>
        <v>EinkommensentwicklungDänemark</v>
      </c>
      <c r="B295" s="8">
        <v>295</v>
      </c>
      <c r="C295" s="32" t="s">
        <v>218</v>
      </c>
      <c r="D295" s="32" t="s">
        <v>5</v>
      </c>
      <c r="E295" s="32" t="s">
        <v>365</v>
      </c>
      <c r="F295" s="32" t="s">
        <v>67</v>
      </c>
      <c r="G295" s="32" t="s">
        <v>32</v>
      </c>
      <c r="H295" s="32" t="s">
        <v>372</v>
      </c>
      <c r="I295" s="33">
        <v>69.849369784915638</v>
      </c>
      <c r="J295" s="33">
        <v>72.351908581645006</v>
      </c>
      <c r="K295" s="33">
        <v>75.615045592098625</v>
      </c>
      <c r="L295" s="33">
        <v>78.497915656221124</v>
      </c>
      <c r="M295" s="33">
        <v>80.920209602381121</v>
      </c>
      <c r="N295" s="33">
        <v>83.613398288602227</v>
      </c>
      <c r="O295" s="33">
        <v>86.176649261396861</v>
      </c>
      <c r="P295" s="33">
        <v>90.56124754272804</v>
      </c>
      <c r="Q295" s="33">
        <v>93.90652068550861</v>
      </c>
      <c r="R295" s="33">
        <v>97.294895525860312</v>
      </c>
      <c r="S295" s="33">
        <v>100</v>
      </c>
      <c r="T295" s="33">
        <v>100.47528913814591</v>
      </c>
      <c r="U295" s="33">
        <v>103.1284977825654</v>
      </c>
      <c r="V295" s="33">
        <v>104.63926388982263</v>
      </c>
      <c r="W295" s="33">
        <v>107.04660103431141</v>
      </c>
      <c r="X295" s="33">
        <v>109.70183882074664</v>
      </c>
      <c r="Y295" s="33">
        <v>110.39937040827796</v>
      </c>
      <c r="Z295" s="33">
        <v>112.71270549547752</v>
      </c>
      <c r="AA295" s="33">
        <v>116.48659576988285</v>
      </c>
      <c r="AB295" s="33">
        <v>118.68255672796076</v>
      </c>
      <c r="AC295" s="33">
        <v>124.50893329420963</v>
      </c>
      <c r="AD295" s="33">
        <v>124.55912545054457</v>
      </c>
      <c r="AE295" s="33">
        <v>128.06672787772095</v>
      </c>
      <c r="AF295" s="33">
        <v>132.52084626800055</v>
      </c>
      <c r="AG295" s="34"/>
      <c r="AH295" s="34"/>
      <c r="AI295" s="34"/>
    </row>
    <row r="296" spans="1:35" ht="14.5" x14ac:dyDescent="0.35">
      <c r="A296" s="8" t="str">
        <f t="shared" si="4"/>
        <v>EinkommensentwicklungDeutschland</v>
      </c>
      <c r="B296" s="8">
        <v>296</v>
      </c>
      <c r="C296" s="32" t="s">
        <v>218</v>
      </c>
      <c r="D296" s="32" t="s">
        <v>2</v>
      </c>
      <c r="E296" s="32" t="s">
        <v>365</v>
      </c>
      <c r="F296" s="32" t="s">
        <v>67</v>
      </c>
      <c r="G296" s="32" t="s">
        <v>32</v>
      </c>
      <c r="H296" s="32" t="s">
        <v>372</v>
      </c>
      <c r="I296" s="33">
        <v>85.967750743356021</v>
      </c>
      <c r="J296" s="33">
        <v>87.913607280661793</v>
      </c>
      <c r="K296" s="33">
        <v>89.554436673171693</v>
      </c>
      <c r="L296" s="33">
        <v>91.597931194537523</v>
      </c>
      <c r="M296" s="33">
        <v>92.005980975592223</v>
      </c>
      <c r="N296" s="33">
        <v>92.951147085368447</v>
      </c>
      <c r="O296" s="33">
        <v>92.356543157533395</v>
      </c>
      <c r="P296" s="33">
        <v>93.034174753697869</v>
      </c>
      <c r="Q296" s="33">
        <v>95.598749411090452</v>
      </c>
      <c r="R296" s="33">
        <v>99.165804728153944</v>
      </c>
      <c r="S296" s="33">
        <v>100</v>
      </c>
      <c r="T296" s="33">
        <v>102.66171631503296</v>
      </c>
      <c r="U296" s="33">
        <v>106.93702120786881</v>
      </c>
      <c r="V296" s="33">
        <v>109.80969227084339</v>
      </c>
      <c r="W296" s="33">
        <v>112.4573493387349</v>
      </c>
      <c r="X296" s="33">
        <v>115.35520375438824</v>
      </c>
      <c r="Y296" s="33">
        <v>118.38485116031219</v>
      </c>
      <c r="Z296" s="33">
        <v>122.0393125898306</v>
      </c>
      <c r="AA296" s="33">
        <v>126.30450813884298</v>
      </c>
      <c r="AB296" s="33">
        <v>131.05426625222699</v>
      </c>
      <c r="AC296" s="33">
        <v>136.49992084628445</v>
      </c>
      <c r="AD296" s="33">
        <v>137.8547142377418</v>
      </c>
      <c r="AE296" s="33">
        <v>144.06875593111562</v>
      </c>
      <c r="AF296" s="33">
        <v>152.72048795173407</v>
      </c>
      <c r="AG296" s="34"/>
      <c r="AH296" s="34"/>
      <c r="AI296" s="34"/>
    </row>
    <row r="297" spans="1:35" ht="14.5" x14ac:dyDescent="0.35">
      <c r="A297" s="8" t="str">
        <f t="shared" si="4"/>
        <v>EinkommensentwicklungEstland</v>
      </c>
      <c r="B297" s="8">
        <v>297</v>
      </c>
      <c r="C297" s="32" t="s">
        <v>218</v>
      </c>
      <c r="D297" s="32" t="s">
        <v>18</v>
      </c>
      <c r="E297" s="32" t="s">
        <v>365</v>
      </c>
      <c r="F297" s="32" t="s">
        <v>67</v>
      </c>
      <c r="G297" s="32" t="s">
        <v>32</v>
      </c>
      <c r="H297" s="32" t="s">
        <v>372</v>
      </c>
      <c r="I297" s="33">
        <v>36.549316550118277</v>
      </c>
      <c r="J297" s="33">
        <v>40.18736369303447</v>
      </c>
      <c r="K297" s="33">
        <v>44.298978014460666</v>
      </c>
      <c r="L297" s="33">
        <v>48.928450586975757</v>
      </c>
      <c r="M297" s="33">
        <v>54.63927892278528</v>
      </c>
      <c r="N297" s="33">
        <v>59.549362153992</v>
      </c>
      <c r="O297" s="33">
        <v>68.660328623155749</v>
      </c>
      <c r="P297" s="33">
        <v>86.220855248484725</v>
      </c>
      <c r="Q297" s="33">
        <v>96.467094469307895</v>
      </c>
      <c r="R297" s="33">
        <v>99.661407246074802</v>
      </c>
      <c r="S297" s="33">
        <v>100</v>
      </c>
      <c r="T297" s="33">
        <v>99.811397257720941</v>
      </c>
      <c r="U297" s="33">
        <v>107.59522397190079</v>
      </c>
      <c r="V297" s="33">
        <v>114.62121202185851</v>
      </c>
      <c r="W297" s="33">
        <v>122.42313802872007</v>
      </c>
      <c r="X297" s="33">
        <v>126.83630943202968</v>
      </c>
      <c r="Y297" s="33">
        <v>135.43717119509378</v>
      </c>
      <c r="Z297" s="33">
        <v>144.27678005350256</v>
      </c>
      <c r="AA297" s="33">
        <v>164.22119297367874</v>
      </c>
      <c r="AB297" s="33">
        <v>178.39009603215283</v>
      </c>
      <c r="AC297" s="33">
        <v>192.31945173207851</v>
      </c>
      <c r="AD297" s="33">
        <v>211.86844770301551</v>
      </c>
      <c r="AE297" s="33">
        <v>231.79755066731809</v>
      </c>
      <c r="AF297" s="33">
        <v>249.87067489828593</v>
      </c>
      <c r="AG297" s="34"/>
      <c r="AH297" s="34"/>
      <c r="AI297" s="34"/>
    </row>
    <row r="298" spans="1:35" ht="14.5" x14ac:dyDescent="0.35">
      <c r="A298" s="8" t="str">
        <f t="shared" si="4"/>
        <v>EinkommensentwicklungEU27</v>
      </c>
      <c r="B298" s="8">
        <v>298</v>
      </c>
      <c r="C298" s="32" t="s">
        <v>218</v>
      </c>
      <c r="D298" s="32" t="s">
        <v>367</v>
      </c>
      <c r="E298" s="32" t="s">
        <v>365</v>
      </c>
      <c r="F298" s="32" t="s">
        <v>67</v>
      </c>
      <c r="G298" s="32" t="s">
        <v>32</v>
      </c>
      <c r="H298" s="32" t="s">
        <v>372</v>
      </c>
      <c r="I298" s="33">
        <v>75.12047365065871</v>
      </c>
      <c r="J298" s="33">
        <v>78.110925311977795</v>
      </c>
      <c r="K298" s="33">
        <v>80.930896964167275</v>
      </c>
      <c r="L298" s="33">
        <v>83.173237393524502</v>
      </c>
      <c r="M298" s="33">
        <v>84.654789473868476</v>
      </c>
      <c r="N298" s="33">
        <v>87.118096984039738</v>
      </c>
      <c r="O298" s="33">
        <v>89.174613240662538</v>
      </c>
      <c r="P298" s="33">
        <v>91.56247339203118</v>
      </c>
      <c r="Q298" s="33">
        <v>95.071061837511678</v>
      </c>
      <c r="R298" s="33">
        <v>96.979082325917844</v>
      </c>
      <c r="S298" s="33">
        <v>100</v>
      </c>
      <c r="T298" s="33">
        <v>102.38782101498425</v>
      </c>
      <c r="U298" s="33">
        <v>105.14646290778435</v>
      </c>
      <c r="V298" s="33">
        <v>107.24908978690782</v>
      </c>
      <c r="W298" s="33">
        <v>108.25365891935654</v>
      </c>
      <c r="X298" s="33">
        <v>109.74452887970455</v>
      </c>
      <c r="Y298" s="33">
        <v>110.91205852961119</v>
      </c>
      <c r="Z298" s="33">
        <v>113.90393201648487</v>
      </c>
      <c r="AA298" s="33">
        <v>116.7507262157709</v>
      </c>
      <c r="AB298" s="33">
        <v>119.63987079157472</v>
      </c>
      <c r="AC298" s="33">
        <v>125.62874719376711</v>
      </c>
      <c r="AD298" s="33">
        <v>126.68666760306628</v>
      </c>
      <c r="AE298" s="33">
        <v>131.87571255148288</v>
      </c>
      <c r="AF298" s="33">
        <v>139.77238958582484</v>
      </c>
      <c r="AG298" s="34"/>
      <c r="AH298" s="34"/>
      <c r="AI298" s="34"/>
    </row>
    <row r="299" spans="1:35" ht="14.5" x14ac:dyDescent="0.35">
      <c r="A299" s="8" t="str">
        <f t="shared" si="4"/>
        <v>EinkommensentwicklungFinnland</v>
      </c>
      <c r="B299" s="8">
        <v>299</v>
      </c>
      <c r="C299" s="32" t="s">
        <v>218</v>
      </c>
      <c r="D299" s="32" t="s">
        <v>14</v>
      </c>
      <c r="E299" s="32" t="s">
        <v>365</v>
      </c>
      <c r="F299" s="32" t="s">
        <v>67</v>
      </c>
      <c r="G299" s="32" t="s">
        <v>32</v>
      </c>
      <c r="H299" s="32" t="s">
        <v>372</v>
      </c>
      <c r="I299" s="33">
        <v>72.080128535249187</v>
      </c>
      <c r="J299" s="33">
        <v>75.182222335313938</v>
      </c>
      <c r="K299" s="33">
        <v>76.687219420774682</v>
      </c>
      <c r="L299" s="33">
        <v>78.470343942924586</v>
      </c>
      <c r="M299" s="33">
        <v>81.14978820736691</v>
      </c>
      <c r="N299" s="33">
        <v>84.474538435540708</v>
      </c>
      <c r="O299" s="33">
        <v>87.399919119097717</v>
      </c>
      <c r="P299" s="33">
        <v>90.271315057879292</v>
      </c>
      <c r="Q299" s="33">
        <v>94.247371440853271</v>
      </c>
      <c r="R299" s="33">
        <v>97.662746900473934</v>
      </c>
      <c r="S299" s="33">
        <v>100</v>
      </c>
      <c r="T299" s="33">
        <v>103.52665371229996</v>
      </c>
      <c r="U299" s="33">
        <v>106.85770703301449</v>
      </c>
      <c r="V299" s="33">
        <v>108.70172152282206</v>
      </c>
      <c r="W299" s="33">
        <v>110.06302750023569</v>
      </c>
      <c r="X299" s="33">
        <v>111.2099276146871</v>
      </c>
      <c r="Y299" s="33">
        <v>112.30170569435616</v>
      </c>
      <c r="Z299" s="33">
        <v>112.01975340317975</v>
      </c>
      <c r="AA299" s="33">
        <v>113.56058098405688</v>
      </c>
      <c r="AB299" s="33">
        <v>116.19032439591233</v>
      </c>
      <c r="AC299" s="33">
        <v>117.26378844329672</v>
      </c>
      <c r="AD299" s="33">
        <v>122.35208883037076</v>
      </c>
      <c r="AE299" s="33">
        <v>126.40370607232316</v>
      </c>
      <c r="AF299" s="33">
        <v>131.19821431912919</v>
      </c>
      <c r="AG299" s="34"/>
      <c r="AH299" s="34"/>
      <c r="AI299" s="34"/>
    </row>
    <row r="300" spans="1:35" ht="14.5" x14ac:dyDescent="0.35">
      <c r="A300" s="8" t="str">
        <f t="shared" si="4"/>
        <v>EinkommensentwicklungFrankreich</v>
      </c>
      <c r="B300" s="8">
        <v>300</v>
      </c>
      <c r="C300" s="32" t="s">
        <v>218</v>
      </c>
      <c r="D300" s="32" t="s">
        <v>0</v>
      </c>
      <c r="E300" s="32" t="s">
        <v>365</v>
      </c>
      <c r="F300" s="32" t="s">
        <v>67</v>
      </c>
      <c r="G300" s="32" t="s">
        <v>32</v>
      </c>
      <c r="H300" s="32" t="s">
        <v>372</v>
      </c>
      <c r="I300" s="33">
        <v>75.466869519236511</v>
      </c>
      <c r="J300" s="33">
        <v>78.346942591899079</v>
      </c>
      <c r="K300" s="33">
        <v>82.822912478632347</v>
      </c>
      <c r="L300" s="33">
        <v>85.088670636576424</v>
      </c>
      <c r="M300" s="33">
        <v>86.613384138016741</v>
      </c>
      <c r="N300" s="33">
        <v>89.172455240116804</v>
      </c>
      <c r="O300" s="33">
        <v>92.944020571299063</v>
      </c>
      <c r="P300" s="33">
        <v>93.626025694313725</v>
      </c>
      <c r="Q300" s="33">
        <v>95.425220658954998</v>
      </c>
      <c r="R300" s="33">
        <v>97.895520350178941</v>
      </c>
      <c r="S300" s="33">
        <v>100</v>
      </c>
      <c r="T300" s="33">
        <v>102.16857486367623</v>
      </c>
      <c r="U300" s="33">
        <v>104.90775356228326</v>
      </c>
      <c r="V300" s="33">
        <v>107.93560672187891</v>
      </c>
      <c r="W300" s="33">
        <v>109.77981306991131</v>
      </c>
      <c r="X300" s="33">
        <v>111.05827763001368</v>
      </c>
      <c r="Y300" s="33">
        <v>111.87849114846983</v>
      </c>
      <c r="Z300" s="33">
        <v>115.02282549094278</v>
      </c>
      <c r="AA300" s="33">
        <v>116.08130859650213</v>
      </c>
      <c r="AB300" s="33">
        <v>115.67368433711135</v>
      </c>
      <c r="AC300" s="33">
        <v>120.91844909918557</v>
      </c>
      <c r="AD300" s="33">
        <v>119.75076873768</v>
      </c>
      <c r="AE300" s="33">
        <v>123.57027613797331</v>
      </c>
      <c r="AF300" s="33">
        <v>128.98524127588166</v>
      </c>
      <c r="AG300" s="34"/>
      <c r="AH300" s="34"/>
      <c r="AI300" s="34"/>
    </row>
    <row r="301" spans="1:35" ht="14.5" x14ac:dyDescent="0.35">
      <c r="A301" s="8" t="str">
        <f t="shared" si="4"/>
        <v>EinkommensentwicklungGriechenland</v>
      </c>
      <c r="B301" s="8">
        <v>301</v>
      </c>
      <c r="C301" s="32" t="s">
        <v>218</v>
      </c>
      <c r="D301" s="32" t="s">
        <v>6</v>
      </c>
      <c r="E301" s="32" t="s">
        <v>365</v>
      </c>
      <c r="F301" s="32" t="s">
        <v>67</v>
      </c>
      <c r="G301" s="32" t="s">
        <v>32</v>
      </c>
      <c r="H301" s="32" t="s">
        <v>372</v>
      </c>
      <c r="I301" s="33">
        <v>60.45307604749717</v>
      </c>
      <c r="J301" s="33">
        <v>63.857017186005002</v>
      </c>
      <c r="K301" s="33">
        <v>70.524031756738509</v>
      </c>
      <c r="L301" s="33">
        <v>76.097208073328716</v>
      </c>
      <c r="M301" s="33">
        <v>79.981224544083418</v>
      </c>
      <c r="N301" s="33">
        <v>83.011389971853603</v>
      </c>
      <c r="O301" s="33">
        <v>86.142517841652847</v>
      </c>
      <c r="P301" s="33">
        <v>90.027109596391639</v>
      </c>
      <c r="Q301" s="33">
        <v>93.489853982605979</v>
      </c>
      <c r="R301" s="33">
        <v>97.205874349342153</v>
      </c>
      <c r="S301" s="33">
        <v>100</v>
      </c>
      <c r="T301" s="33">
        <v>95.800115126996673</v>
      </c>
      <c r="U301" s="33">
        <v>91.568045429163263</v>
      </c>
      <c r="V301" s="33">
        <v>84.042180354046209</v>
      </c>
      <c r="W301" s="33">
        <v>81.713517373424409</v>
      </c>
      <c r="X301" s="33">
        <v>81.246717263351485</v>
      </c>
      <c r="Y301" s="33">
        <v>77.332219359833715</v>
      </c>
      <c r="Z301" s="33">
        <v>78.655163105875246</v>
      </c>
      <c r="AA301" s="33">
        <v>75.116145346578548</v>
      </c>
      <c r="AB301" s="33">
        <v>76.107787299978057</v>
      </c>
      <c r="AC301" s="33">
        <v>84.002396225246443</v>
      </c>
      <c r="AD301" s="33">
        <v>79.8903462539635</v>
      </c>
      <c r="AE301" s="33">
        <v>79.797719975757957</v>
      </c>
      <c r="AF301" s="33">
        <v>81.635983485377636</v>
      </c>
      <c r="AG301" s="34"/>
      <c r="AH301" s="34"/>
      <c r="AI301" s="34"/>
    </row>
    <row r="302" spans="1:35" ht="14.5" x14ac:dyDescent="0.35">
      <c r="A302" s="8" t="str">
        <f t="shared" si="4"/>
        <v>EinkommensentwicklungIrland</v>
      </c>
      <c r="B302" s="8">
        <v>302</v>
      </c>
      <c r="C302" s="32" t="s">
        <v>218</v>
      </c>
      <c r="D302" s="32" t="s">
        <v>4</v>
      </c>
      <c r="E302" s="32" t="s">
        <v>365</v>
      </c>
      <c r="F302" s="32" t="s">
        <v>67</v>
      </c>
      <c r="G302" s="32" t="s">
        <v>32</v>
      </c>
      <c r="H302" s="32" t="s">
        <v>372</v>
      </c>
      <c r="I302" s="33">
        <v>59.235380631087949</v>
      </c>
      <c r="J302" s="33">
        <v>64.726482933878088</v>
      </c>
      <c r="K302" s="33">
        <v>68.568775279345331</v>
      </c>
      <c r="L302" s="33">
        <v>74.050594490064185</v>
      </c>
      <c r="M302" s="33">
        <v>78.941561278344437</v>
      </c>
      <c r="N302" s="33">
        <v>83.211085242139873</v>
      </c>
      <c r="O302" s="33">
        <v>87.808418911931199</v>
      </c>
      <c r="P302" s="33">
        <v>94.074114598938678</v>
      </c>
      <c r="Q302" s="33">
        <v>99.441491085407236</v>
      </c>
      <c r="R302" s="33">
        <v>102.71245054235425</v>
      </c>
      <c r="S302" s="33">
        <v>100</v>
      </c>
      <c r="T302" s="33">
        <v>104.19224528720441</v>
      </c>
      <c r="U302" s="33">
        <v>105.53309441151826</v>
      </c>
      <c r="V302" s="33">
        <v>103.47902776824867</v>
      </c>
      <c r="W302" s="33">
        <v>103.95320621642117</v>
      </c>
      <c r="X302" s="33">
        <v>106.84345742906329</v>
      </c>
      <c r="Y302" s="33">
        <v>107.67487026223037</v>
      </c>
      <c r="Z302" s="33">
        <v>109.42120649939362</v>
      </c>
      <c r="AA302" s="33">
        <v>111.32369559888554</v>
      </c>
      <c r="AB302" s="33">
        <v>115.59449678433819</v>
      </c>
      <c r="AC302" s="33">
        <v>125.07919106958096</v>
      </c>
      <c r="AD302" s="33">
        <v>128.50431811489494</v>
      </c>
      <c r="AE302" s="33">
        <v>129.73206766144818</v>
      </c>
      <c r="AF302" s="33">
        <v>140.57305314470554</v>
      </c>
      <c r="AG302" s="34"/>
      <c r="AH302" s="34"/>
      <c r="AI302" s="34"/>
    </row>
    <row r="303" spans="1:35" ht="14.5" x14ac:dyDescent="0.35">
      <c r="A303" s="8" t="str">
        <f t="shared" si="4"/>
        <v>EinkommensentwicklungItalien</v>
      </c>
      <c r="B303" s="8">
        <v>303</v>
      </c>
      <c r="C303" s="32" t="s">
        <v>218</v>
      </c>
      <c r="D303" s="32" t="s">
        <v>3</v>
      </c>
      <c r="E303" s="32" t="s">
        <v>365</v>
      </c>
      <c r="F303" s="32" t="s">
        <v>67</v>
      </c>
      <c r="G303" s="32" t="s">
        <v>32</v>
      </c>
      <c r="H303" s="32" t="s">
        <v>372</v>
      </c>
      <c r="I303" s="33">
        <v>74.22487309258112</v>
      </c>
      <c r="J303" s="33">
        <v>76.92101539878476</v>
      </c>
      <c r="K303" s="33">
        <v>79.551816874212605</v>
      </c>
      <c r="L303" s="33">
        <v>83.008389211185658</v>
      </c>
      <c r="M303" s="33">
        <v>85.679266659133859</v>
      </c>
      <c r="N303" s="33">
        <v>88.509552780787061</v>
      </c>
      <c r="O303" s="33">
        <v>90.19777331053217</v>
      </c>
      <c r="P303" s="33">
        <v>92.282976296259349</v>
      </c>
      <c r="Q303" s="33">
        <v>94.893697736372857</v>
      </c>
      <c r="R303" s="33">
        <v>97.646117989940137</v>
      </c>
      <c r="S303" s="33">
        <v>100</v>
      </c>
      <c r="T303" s="33">
        <v>101.15256804245752</v>
      </c>
      <c r="U303" s="33">
        <v>102.27880342737512</v>
      </c>
      <c r="V303" s="33">
        <v>103.89079574357365</v>
      </c>
      <c r="W303" s="33">
        <v>104.18137088873016</v>
      </c>
      <c r="X303" s="33">
        <v>104.93701535198137</v>
      </c>
      <c r="Y303" s="33">
        <v>104.55160523270544</v>
      </c>
      <c r="Z303" s="33">
        <v>104.95006048121517</v>
      </c>
      <c r="AA303" s="33">
        <v>106.35931551760575</v>
      </c>
      <c r="AB303" s="33">
        <v>108.40625695671442</v>
      </c>
      <c r="AC303" s="33">
        <v>114.08554971291289</v>
      </c>
      <c r="AD303" s="33">
        <v>112.83050288578505</v>
      </c>
      <c r="AE303" s="33">
        <v>114.34470893966369</v>
      </c>
      <c r="AF303" s="33">
        <v>116.83279155636458</v>
      </c>
      <c r="AG303" s="34"/>
      <c r="AH303" s="34"/>
      <c r="AI303" s="34"/>
    </row>
    <row r="304" spans="1:35" ht="14.5" x14ac:dyDescent="0.35">
      <c r="A304" s="8" t="str">
        <f t="shared" si="4"/>
        <v>EinkommensentwicklungKroatien</v>
      </c>
      <c r="B304" s="8">
        <v>304</v>
      </c>
      <c r="C304" s="32" t="s">
        <v>218</v>
      </c>
      <c r="D304" s="32" t="s">
        <v>27</v>
      </c>
      <c r="E304" s="32" t="s">
        <v>365</v>
      </c>
      <c r="F304" s="32" t="s">
        <v>67</v>
      </c>
      <c r="G304" s="32" t="s">
        <v>32</v>
      </c>
      <c r="H304" s="32" t="s">
        <v>372</v>
      </c>
      <c r="I304" s="33">
        <v>64.711325947092732</v>
      </c>
      <c r="J304" s="33">
        <v>65.926991262955355</v>
      </c>
      <c r="K304" s="33">
        <v>73.050049116338513</v>
      </c>
      <c r="L304" s="33">
        <v>78.756610203167256</v>
      </c>
      <c r="M304" s="33">
        <v>82.680235346049585</v>
      </c>
      <c r="N304" s="33">
        <v>87.271452468830475</v>
      </c>
      <c r="O304" s="33">
        <v>89.894780814920566</v>
      </c>
      <c r="P304" s="33">
        <v>94.6662791714826</v>
      </c>
      <c r="Q304" s="33">
        <v>98.848719241500575</v>
      </c>
      <c r="R304" s="33">
        <v>98.739926268176831</v>
      </c>
      <c r="S304" s="33">
        <v>100</v>
      </c>
      <c r="T304" s="33">
        <v>103.86856144115751</v>
      </c>
      <c r="U304" s="33">
        <v>105.44696392037302</v>
      </c>
      <c r="V304" s="33">
        <v>105.86327511142595</v>
      </c>
      <c r="W304" s="33">
        <v>101.82302768554999</v>
      </c>
      <c r="X304" s="33">
        <v>106.10282586998019</v>
      </c>
      <c r="Y304" s="33">
        <v>106.61532779290918</v>
      </c>
      <c r="Z304" s="33">
        <v>107.87459438045911</v>
      </c>
      <c r="AA304" s="33">
        <v>113.00525518626591</v>
      </c>
      <c r="AB304" s="33">
        <v>105.63723975312169</v>
      </c>
      <c r="AC304" s="33">
        <v>107.60131138443442</v>
      </c>
      <c r="AD304" s="33">
        <v>114.03256026904165</v>
      </c>
      <c r="AE304" s="33">
        <v>128.91459724753122</v>
      </c>
      <c r="AF304" s="33">
        <v>148.88048774703563</v>
      </c>
      <c r="AG304" s="34"/>
      <c r="AH304" s="34"/>
      <c r="AI304" s="34"/>
    </row>
    <row r="305" spans="1:35" ht="14.5" x14ac:dyDescent="0.35">
      <c r="A305" s="8" t="str">
        <f t="shared" si="4"/>
        <v>EinkommensentwicklungLettland</v>
      </c>
      <c r="B305" s="8">
        <v>305</v>
      </c>
      <c r="C305" s="32" t="s">
        <v>218</v>
      </c>
      <c r="D305" s="32" t="s">
        <v>19</v>
      </c>
      <c r="E305" s="32" t="s">
        <v>365</v>
      </c>
      <c r="F305" s="32" t="s">
        <v>67</v>
      </c>
      <c r="G305" s="32" t="s">
        <v>32</v>
      </c>
      <c r="H305" s="32" t="s">
        <v>372</v>
      </c>
      <c r="I305" s="33">
        <v>31.818058108778047</v>
      </c>
      <c r="J305" s="33">
        <v>33.008968575494549</v>
      </c>
      <c r="K305" s="33">
        <v>34.695718925175392</v>
      </c>
      <c r="L305" s="33">
        <v>39.08874088512615</v>
      </c>
      <c r="M305" s="33">
        <v>45.751061975900996</v>
      </c>
      <c r="N305" s="33">
        <v>56.768684376685407</v>
      </c>
      <c r="O305" s="33">
        <v>70.35418009354008</v>
      </c>
      <c r="P305" s="33">
        <v>96.477191448762426</v>
      </c>
      <c r="Q305" s="33">
        <v>116.51216370969901</v>
      </c>
      <c r="R305" s="33">
        <v>106.39482236028439</v>
      </c>
      <c r="S305" s="33">
        <v>100</v>
      </c>
      <c r="T305" s="33">
        <v>101.83765891267068</v>
      </c>
      <c r="U305" s="33">
        <v>109.98023079447492</v>
      </c>
      <c r="V305" s="33">
        <v>116.65983320928844</v>
      </c>
      <c r="W305" s="33">
        <v>125.53536337300211</v>
      </c>
      <c r="X305" s="33">
        <v>138.20752824760035</v>
      </c>
      <c r="Y305" s="33">
        <v>147.77296160431243</v>
      </c>
      <c r="Z305" s="33">
        <v>160.10512425834327</v>
      </c>
      <c r="AA305" s="33">
        <v>171.29732120119488</v>
      </c>
      <c r="AB305" s="33">
        <v>179.25231120058859</v>
      </c>
      <c r="AC305" s="33">
        <v>193.60525501259298</v>
      </c>
      <c r="AD305" s="33">
        <v>204.62081779504638</v>
      </c>
      <c r="AE305" s="33">
        <v>226.92482404673896</v>
      </c>
      <c r="AF305" s="33">
        <v>263.18295108979208</v>
      </c>
      <c r="AG305" s="34"/>
      <c r="AH305" s="34"/>
      <c r="AI305" s="34"/>
    </row>
    <row r="306" spans="1:35" ht="14.5" x14ac:dyDescent="0.35">
      <c r="A306" s="8" t="str">
        <f t="shared" si="4"/>
        <v>EinkommensentwicklungLitauen</v>
      </c>
      <c r="B306" s="8">
        <v>306</v>
      </c>
      <c r="C306" s="32" t="s">
        <v>218</v>
      </c>
      <c r="D306" s="32" t="s">
        <v>20</v>
      </c>
      <c r="E306" s="32" t="s">
        <v>365</v>
      </c>
      <c r="F306" s="32" t="s">
        <v>67</v>
      </c>
      <c r="G306" s="32" t="s">
        <v>32</v>
      </c>
      <c r="H306" s="32" t="s">
        <v>372</v>
      </c>
      <c r="I306" s="33">
        <v>45.902530420818863</v>
      </c>
      <c r="J306" s="33">
        <v>49.432624987658613</v>
      </c>
      <c r="K306" s="33">
        <v>52.535870940931183</v>
      </c>
      <c r="L306" s="33">
        <v>57.280818856252026</v>
      </c>
      <c r="M306" s="33">
        <v>61.48599922784441</v>
      </c>
      <c r="N306" s="33">
        <v>70.073882658593291</v>
      </c>
      <c r="O306" s="33">
        <v>85.103543722273145</v>
      </c>
      <c r="P306" s="33">
        <v>95.810049856759122</v>
      </c>
      <c r="Q306" s="33">
        <v>108.38511034112386</v>
      </c>
      <c r="R306" s="33">
        <v>102.03118846785821</v>
      </c>
      <c r="S306" s="33">
        <v>100</v>
      </c>
      <c r="T306" s="33">
        <v>107.82888803283399</v>
      </c>
      <c r="U306" s="33">
        <v>112.38721705540908</v>
      </c>
      <c r="V306" s="33">
        <v>119.39273476305534</v>
      </c>
      <c r="W306" s="33">
        <v>125.23690858127765</v>
      </c>
      <c r="X306" s="33">
        <v>130.85499897979747</v>
      </c>
      <c r="Y306" s="33">
        <v>136.89392268336999</v>
      </c>
      <c r="Z306" s="33">
        <v>153.34994228054833</v>
      </c>
      <c r="AA306" s="33">
        <v>164.77713808030262</v>
      </c>
      <c r="AB306" s="33">
        <v>181.87153075806111</v>
      </c>
      <c r="AC306" s="33">
        <v>200.90758581005494</v>
      </c>
      <c r="AD306" s="33">
        <v>221.1226820236329</v>
      </c>
      <c r="AE306" s="33">
        <v>247.25892214006956</v>
      </c>
      <c r="AF306" s="33">
        <v>272.45893862199915</v>
      </c>
      <c r="AG306" s="34"/>
      <c r="AH306" s="34"/>
      <c r="AI306" s="34"/>
    </row>
    <row r="307" spans="1:35" ht="14.5" x14ac:dyDescent="0.35">
      <c r="A307" s="8" t="str">
        <f t="shared" si="4"/>
        <v>EinkommensentwicklungLuxemburg</v>
      </c>
      <c r="B307" s="8">
        <v>307</v>
      </c>
      <c r="C307" s="32" t="s">
        <v>218</v>
      </c>
      <c r="D307" s="32" t="s">
        <v>10</v>
      </c>
      <c r="E307" s="32" t="s">
        <v>365</v>
      </c>
      <c r="F307" s="32" t="s">
        <v>67</v>
      </c>
      <c r="G307" s="32" t="s">
        <v>32</v>
      </c>
      <c r="H307" s="32" t="s">
        <v>372</v>
      </c>
      <c r="I307" s="33">
        <v>70.170005432994614</v>
      </c>
      <c r="J307" s="33">
        <v>72.941900447727804</v>
      </c>
      <c r="K307" s="33">
        <v>76.003657004068472</v>
      </c>
      <c r="L307" s="33">
        <v>77.152668063560398</v>
      </c>
      <c r="M307" s="33">
        <v>79.97552125505139</v>
      </c>
      <c r="N307" s="33">
        <v>84.383638722171497</v>
      </c>
      <c r="O307" s="33">
        <v>87.93924784626445</v>
      </c>
      <c r="P307" s="33">
        <v>90.980113236435798</v>
      </c>
      <c r="Q307" s="33">
        <v>93.418922098469423</v>
      </c>
      <c r="R307" s="33">
        <v>98.532731463781715</v>
      </c>
      <c r="S307" s="33">
        <v>100</v>
      </c>
      <c r="T307" s="33">
        <v>103.88351725718827</v>
      </c>
      <c r="U307" s="33">
        <v>105.6655583846796</v>
      </c>
      <c r="V307" s="33">
        <v>109.5676264877937</v>
      </c>
      <c r="W307" s="33">
        <v>111.50288320057524</v>
      </c>
      <c r="X307" s="33">
        <v>112.69067230111953</v>
      </c>
      <c r="Y307" s="33">
        <v>113.57878011977083</v>
      </c>
      <c r="Z307" s="33">
        <v>117.73890614735147</v>
      </c>
      <c r="AA307" s="33">
        <v>121.41034301054884</v>
      </c>
      <c r="AB307" s="33">
        <v>124.15745578276569</v>
      </c>
      <c r="AC307" s="33">
        <v>132.95718041588722</v>
      </c>
      <c r="AD307" s="33">
        <v>134.24346064350161</v>
      </c>
      <c r="AE307" s="33">
        <v>142.84462574111504</v>
      </c>
      <c r="AF307" s="33">
        <v>154.06517235651393</v>
      </c>
      <c r="AG307" s="34"/>
      <c r="AH307" s="34"/>
      <c r="AI307" s="34"/>
    </row>
    <row r="308" spans="1:35" ht="14.5" x14ac:dyDescent="0.35">
      <c r="A308" s="8" t="str">
        <f t="shared" si="4"/>
        <v>EinkommensentwicklungMalta</v>
      </c>
      <c r="B308" s="8">
        <v>308</v>
      </c>
      <c r="C308" s="32" t="s">
        <v>218</v>
      </c>
      <c r="D308" s="32" t="s">
        <v>16</v>
      </c>
      <c r="E308" s="32" t="s">
        <v>365</v>
      </c>
      <c r="F308" s="32" t="s">
        <v>67</v>
      </c>
      <c r="G308" s="32" t="s">
        <v>32</v>
      </c>
      <c r="H308" s="32" t="s">
        <v>372</v>
      </c>
      <c r="I308" s="33">
        <v>65.148338876878739</v>
      </c>
      <c r="J308" s="33">
        <v>70.045047194988868</v>
      </c>
      <c r="K308" s="33">
        <v>73.203800832275206</v>
      </c>
      <c r="L308" s="33">
        <v>76.962024974324422</v>
      </c>
      <c r="M308" s="33">
        <v>81.694841109956144</v>
      </c>
      <c r="N308" s="33">
        <v>83.192394598461789</v>
      </c>
      <c r="O308" s="33">
        <v>86.690481750333191</v>
      </c>
      <c r="P308" s="33">
        <v>87.993228422504728</v>
      </c>
      <c r="Q308" s="33">
        <v>91.311611475845453</v>
      </c>
      <c r="R308" s="33">
        <v>93.363569228133912</v>
      </c>
      <c r="S308" s="33">
        <v>100</v>
      </c>
      <c r="T308" s="33">
        <v>106.44133347850462</v>
      </c>
      <c r="U308" s="33">
        <v>110.33791421576937</v>
      </c>
      <c r="V308" s="33">
        <v>114.18340571144566</v>
      </c>
      <c r="W308" s="33">
        <v>119.42754493957402</v>
      </c>
      <c r="X308" s="33">
        <v>126.2385310709458</v>
      </c>
      <c r="Y308" s="33">
        <v>126.3789198080608</v>
      </c>
      <c r="Z308" s="33">
        <v>132.40230222508521</v>
      </c>
      <c r="AA308" s="33">
        <v>140.56391070679746</v>
      </c>
      <c r="AB308" s="33">
        <v>140.96062481858755</v>
      </c>
      <c r="AC308" s="33">
        <v>153.72148331012176</v>
      </c>
      <c r="AD308" s="33">
        <v>161.07272311424487</v>
      </c>
      <c r="AE308" s="33">
        <v>167.99310606521718</v>
      </c>
      <c r="AF308" s="33">
        <v>169.97208811639507</v>
      </c>
      <c r="AG308" s="34"/>
      <c r="AH308" s="34"/>
      <c r="AI308" s="34"/>
    </row>
    <row r="309" spans="1:35" ht="14.5" x14ac:dyDescent="0.35">
      <c r="A309" s="8" t="str">
        <f t="shared" si="4"/>
        <v>EinkommensentwicklungNiederlande</v>
      </c>
      <c r="B309" s="8">
        <v>309</v>
      </c>
      <c r="C309" s="32" t="s">
        <v>218</v>
      </c>
      <c r="D309" s="32" t="s">
        <v>1</v>
      </c>
      <c r="E309" s="32" t="s">
        <v>365</v>
      </c>
      <c r="F309" s="32" t="s">
        <v>67</v>
      </c>
      <c r="G309" s="32" t="s">
        <v>32</v>
      </c>
      <c r="H309" s="32" t="s">
        <v>372</v>
      </c>
      <c r="I309" s="33">
        <v>74.807823962151019</v>
      </c>
      <c r="J309" s="33">
        <v>77.243611529697262</v>
      </c>
      <c r="K309" s="33">
        <v>81.249156927383481</v>
      </c>
      <c r="L309" s="33">
        <v>84.229990611363291</v>
      </c>
      <c r="M309" s="33">
        <v>85.674734137824146</v>
      </c>
      <c r="N309" s="33">
        <v>87.869346478882932</v>
      </c>
      <c r="O309" s="33">
        <v>89.646244527914732</v>
      </c>
      <c r="P309" s="33">
        <v>92.454860847023582</v>
      </c>
      <c r="Q309" s="33">
        <v>96.014257742167402</v>
      </c>
      <c r="R309" s="33">
        <v>99.044608177313506</v>
      </c>
      <c r="S309" s="33">
        <v>100</v>
      </c>
      <c r="T309" s="33">
        <v>101.8223105487974</v>
      </c>
      <c r="U309" s="33">
        <v>104.61383021050675</v>
      </c>
      <c r="V309" s="33">
        <v>106.19824834675156</v>
      </c>
      <c r="W309" s="33">
        <v>107.23978776495795</v>
      </c>
      <c r="X309" s="33">
        <v>107.57649460955056</v>
      </c>
      <c r="Y309" s="33">
        <v>108.87314328678113</v>
      </c>
      <c r="Z309" s="33">
        <v>109.9746573619025</v>
      </c>
      <c r="AA309" s="33">
        <v>112.46171324593193</v>
      </c>
      <c r="AB309" s="33">
        <v>115.57865629372314</v>
      </c>
      <c r="AC309" s="33">
        <v>123.96486864252698</v>
      </c>
      <c r="AD309" s="33">
        <v>124.09606559740939</v>
      </c>
      <c r="AE309" s="33">
        <v>128.73309024009691</v>
      </c>
      <c r="AF309" s="33">
        <v>137.18474198474254</v>
      </c>
      <c r="AG309" s="34"/>
      <c r="AH309" s="34"/>
      <c r="AI309" s="34"/>
    </row>
    <row r="310" spans="1:35" ht="14.5" x14ac:dyDescent="0.35">
      <c r="A310" s="8" t="str">
        <f t="shared" si="4"/>
        <v>EinkommensentwicklungÖsterreich</v>
      </c>
      <c r="B310" s="8">
        <v>310</v>
      </c>
      <c r="C310" s="32" t="s">
        <v>218</v>
      </c>
      <c r="D310" s="32" t="s">
        <v>56</v>
      </c>
      <c r="E310" s="32" t="s">
        <v>365</v>
      </c>
      <c r="F310" s="32" t="s">
        <v>67</v>
      </c>
      <c r="G310" s="32" t="s">
        <v>32</v>
      </c>
      <c r="H310" s="32" t="s">
        <v>372</v>
      </c>
      <c r="I310" s="33">
        <v>77.139056774831062</v>
      </c>
      <c r="J310" s="33">
        <v>78.685897982324661</v>
      </c>
      <c r="K310" s="33">
        <v>80.559070083009061</v>
      </c>
      <c r="L310" s="33">
        <v>82.291609816410272</v>
      </c>
      <c r="M310" s="33">
        <v>83.627633098531859</v>
      </c>
      <c r="N310" s="33">
        <v>85.967794222101404</v>
      </c>
      <c r="O310" s="33">
        <v>89.35857938308645</v>
      </c>
      <c r="P310" s="33">
        <v>92.13903587721218</v>
      </c>
      <c r="Q310" s="33">
        <v>95.203996777390671</v>
      </c>
      <c r="R310" s="33">
        <v>98.998636343233201</v>
      </c>
      <c r="S310" s="33">
        <v>100</v>
      </c>
      <c r="T310" s="33">
        <v>102.08165992619004</v>
      </c>
      <c r="U310" s="33">
        <v>105.76475081746268</v>
      </c>
      <c r="V310" s="33">
        <v>108.68586611099695</v>
      </c>
      <c r="W310" s="33">
        <v>110.82394917438172</v>
      </c>
      <c r="X310" s="33">
        <v>114.88551774302395</v>
      </c>
      <c r="Y310" s="33">
        <v>116.54977552586871</v>
      </c>
      <c r="Z310" s="33">
        <v>119.33350223172386</v>
      </c>
      <c r="AA310" s="33">
        <v>122.71868006964768</v>
      </c>
      <c r="AB310" s="33">
        <v>125.33155104393161</v>
      </c>
      <c r="AC310" s="33">
        <v>137.98763033425234</v>
      </c>
      <c r="AD310" s="33">
        <v>137.10647725070061</v>
      </c>
      <c r="AE310" s="33">
        <v>143.87435138665231</v>
      </c>
      <c r="AF310" s="33">
        <v>153.27570461381669</v>
      </c>
      <c r="AG310" s="34"/>
      <c r="AH310" s="34"/>
      <c r="AI310" s="34"/>
    </row>
    <row r="311" spans="1:35" ht="14.5" x14ac:dyDescent="0.35">
      <c r="A311" s="8" t="str">
        <f t="shared" si="4"/>
        <v>EinkommensentwicklungPolen</v>
      </c>
      <c r="B311" s="8">
        <v>311</v>
      </c>
      <c r="C311" s="32" t="s">
        <v>218</v>
      </c>
      <c r="D311" s="32" t="s">
        <v>21</v>
      </c>
      <c r="E311" s="32" t="s">
        <v>365</v>
      </c>
      <c r="F311" s="32" t="s">
        <v>67</v>
      </c>
      <c r="G311" s="32" t="s">
        <v>32</v>
      </c>
      <c r="H311" s="32" t="s">
        <v>372</v>
      </c>
      <c r="I311" s="33">
        <v>61.697003787656158</v>
      </c>
      <c r="J311" s="33">
        <v>67.777939065954527</v>
      </c>
      <c r="K311" s="33">
        <v>69.908138056471913</v>
      </c>
      <c r="L311" s="33">
        <v>71.09431462878959</v>
      </c>
      <c r="M311" s="33">
        <v>72.848862803127346</v>
      </c>
      <c r="N311" s="33">
        <v>74.604376891730084</v>
      </c>
      <c r="O311" s="33">
        <v>76.41689941500232</v>
      </c>
      <c r="P311" s="33">
        <v>80.626375658787083</v>
      </c>
      <c r="Q311" s="33">
        <v>87.855814627242736</v>
      </c>
      <c r="R311" s="33">
        <v>91.417551744605362</v>
      </c>
      <c r="S311" s="33">
        <v>100</v>
      </c>
      <c r="T311" s="33">
        <v>105.97464229422175</v>
      </c>
      <c r="U311" s="33">
        <v>109.97899569390871</v>
      </c>
      <c r="V311" s="33">
        <v>111.99155628698855</v>
      </c>
      <c r="W311" s="33">
        <v>114.16285525458414</v>
      </c>
      <c r="X311" s="33">
        <v>116.44596665451579</v>
      </c>
      <c r="Y311" s="33">
        <v>121.99300992547867</v>
      </c>
      <c r="Z311" s="33">
        <v>130.00338498125024</v>
      </c>
      <c r="AA311" s="33">
        <v>141.63846954733083</v>
      </c>
      <c r="AB311" s="33">
        <v>149.12741040700666</v>
      </c>
      <c r="AC311" s="33">
        <v>157.31453051278839</v>
      </c>
      <c r="AD311" s="33">
        <v>161.59508237522741</v>
      </c>
      <c r="AE311" s="33">
        <v>182.78258101707092</v>
      </c>
      <c r="AF311" s="33">
        <v>208.53146131711452</v>
      </c>
      <c r="AG311" s="34"/>
      <c r="AH311" s="34"/>
      <c r="AI311" s="34"/>
    </row>
    <row r="312" spans="1:35" ht="14.5" x14ac:dyDescent="0.35">
      <c r="A312" s="8" t="str">
        <f t="shared" si="4"/>
        <v>EinkommensentwicklungPortugal</v>
      </c>
      <c r="B312" s="8">
        <v>312</v>
      </c>
      <c r="C312" s="32" t="s">
        <v>218</v>
      </c>
      <c r="D312" s="32" t="s">
        <v>7</v>
      </c>
      <c r="E312" s="32" t="s">
        <v>365</v>
      </c>
      <c r="F312" s="32" t="s">
        <v>67</v>
      </c>
      <c r="G312" s="32" t="s">
        <v>32</v>
      </c>
      <c r="H312" s="32" t="s">
        <v>372</v>
      </c>
      <c r="I312" s="33">
        <v>73.036254969998765</v>
      </c>
      <c r="J312" s="33">
        <v>76.504053321337835</v>
      </c>
      <c r="K312" s="33">
        <v>79.488200398162064</v>
      </c>
      <c r="L312" s="33">
        <v>82.161654606158422</v>
      </c>
      <c r="M312" s="33">
        <v>84.581243959421514</v>
      </c>
      <c r="N312" s="33">
        <v>88.469468229579178</v>
      </c>
      <c r="O312" s="33">
        <v>90.285158948621273</v>
      </c>
      <c r="P312" s="33">
        <v>93.161217349335175</v>
      </c>
      <c r="Q312" s="33">
        <v>96.065611270603455</v>
      </c>
      <c r="R312" s="33">
        <v>98.019200691973339</v>
      </c>
      <c r="S312" s="33">
        <v>100</v>
      </c>
      <c r="T312" s="33">
        <v>99.508128211010131</v>
      </c>
      <c r="U312" s="33">
        <v>97.15810414521448</v>
      </c>
      <c r="V312" s="33">
        <v>99.745419171370813</v>
      </c>
      <c r="W312" s="33">
        <v>97.389399854157162</v>
      </c>
      <c r="X312" s="33">
        <v>97.603449648997739</v>
      </c>
      <c r="Y312" s="33">
        <v>98.720646196943477</v>
      </c>
      <c r="Z312" s="33">
        <v>101.19627707560073</v>
      </c>
      <c r="AA312" s="33">
        <v>104.77049855238909</v>
      </c>
      <c r="AB312" s="33">
        <v>109.57782382884429</v>
      </c>
      <c r="AC312" s="33">
        <v>118.57487990254509</v>
      </c>
      <c r="AD312" s="33">
        <v>120.93643958878026</v>
      </c>
      <c r="AE312" s="33">
        <v>124.94620851649154</v>
      </c>
      <c r="AF312" s="33">
        <v>134.64359066854442</v>
      </c>
      <c r="AG312" s="34"/>
      <c r="AH312" s="34"/>
      <c r="AI312" s="34"/>
    </row>
    <row r="313" spans="1:35" ht="14.5" x14ac:dyDescent="0.35">
      <c r="A313" s="8" t="str">
        <f t="shared" si="4"/>
        <v>EinkommensentwicklungRumänien</v>
      </c>
      <c r="B313" s="8">
        <v>313</v>
      </c>
      <c r="C313" s="32" t="s">
        <v>218</v>
      </c>
      <c r="D313" s="32" t="s">
        <v>99</v>
      </c>
      <c r="E313" s="32" t="s">
        <v>365</v>
      </c>
      <c r="F313" s="32" t="s">
        <v>67</v>
      </c>
      <c r="G313" s="32" t="s">
        <v>32</v>
      </c>
      <c r="H313" s="32" t="s">
        <v>372</v>
      </c>
      <c r="I313" s="33">
        <v>17.067421694876213</v>
      </c>
      <c r="J313" s="33">
        <v>26.43378484699835</v>
      </c>
      <c r="K313" s="33">
        <v>31.002073923314118</v>
      </c>
      <c r="L313" s="33">
        <v>39.188071571772092</v>
      </c>
      <c r="M313" s="33">
        <v>45.842520118466673</v>
      </c>
      <c r="N313" s="33">
        <v>58.828596071391026</v>
      </c>
      <c r="O313" s="33">
        <v>67.636468264284204</v>
      </c>
      <c r="P313" s="33">
        <v>72.148716031372246</v>
      </c>
      <c r="Q313" s="33">
        <v>98.44107522992789</v>
      </c>
      <c r="R313" s="33">
        <v>96.157865690152306</v>
      </c>
      <c r="S313" s="33">
        <v>100</v>
      </c>
      <c r="T313" s="33">
        <v>100.55362191040726</v>
      </c>
      <c r="U313" s="33">
        <v>105.7271347875502</v>
      </c>
      <c r="V313" s="33">
        <v>111.22942031301891</v>
      </c>
      <c r="W313" s="33">
        <v>119.55694567114168</v>
      </c>
      <c r="X313" s="33">
        <v>121.96727124679185</v>
      </c>
      <c r="Y313" s="33">
        <v>140.06821340235095</v>
      </c>
      <c r="Z313" s="33">
        <v>162.6773234263807</v>
      </c>
      <c r="AA313" s="33">
        <v>183.22184966175504</v>
      </c>
      <c r="AB313" s="33">
        <v>202.11622946642214</v>
      </c>
      <c r="AC313" s="33">
        <v>216.69242375334679</v>
      </c>
      <c r="AD313" s="33">
        <v>222.5969482098933</v>
      </c>
      <c r="AE313" s="33">
        <v>256.93180881134947</v>
      </c>
      <c r="AF313" s="33">
        <v>298.71900400316235</v>
      </c>
      <c r="AG313" s="34"/>
      <c r="AH313" s="34"/>
      <c r="AI313" s="34"/>
    </row>
    <row r="314" spans="1:35" ht="14.5" x14ac:dyDescent="0.35">
      <c r="A314" s="8" t="str">
        <f t="shared" si="4"/>
        <v>EinkommensentwicklungSchweden</v>
      </c>
      <c r="B314" s="8">
        <v>314</v>
      </c>
      <c r="C314" s="32" t="s">
        <v>218</v>
      </c>
      <c r="D314" s="32" t="s">
        <v>13</v>
      </c>
      <c r="E314" s="32" t="s">
        <v>365</v>
      </c>
      <c r="F314" s="32" t="s">
        <v>67</v>
      </c>
      <c r="G314" s="32" t="s">
        <v>32</v>
      </c>
      <c r="H314" s="32" t="s">
        <v>372</v>
      </c>
      <c r="I314" s="33">
        <v>70.219430909870127</v>
      </c>
      <c r="J314" s="33">
        <v>74.267935924260897</v>
      </c>
      <c r="K314" s="33">
        <v>77.807607167373334</v>
      </c>
      <c r="L314" s="33">
        <v>81.533131433287807</v>
      </c>
      <c r="M314" s="33">
        <v>83.638402181097689</v>
      </c>
      <c r="N314" s="33">
        <v>86.750961009836232</v>
      </c>
      <c r="O314" s="33">
        <v>89.291523606952865</v>
      </c>
      <c r="P314" s="33">
        <v>93.433243540258204</v>
      </c>
      <c r="Q314" s="33">
        <v>96.207183286477189</v>
      </c>
      <c r="R314" s="33">
        <v>99.307483776581279</v>
      </c>
      <c r="S314" s="33">
        <v>100</v>
      </c>
      <c r="T314" s="33">
        <v>103.0473179692851</v>
      </c>
      <c r="U314" s="33">
        <v>107.22705874903804</v>
      </c>
      <c r="V314" s="33">
        <v>109.76071089430899</v>
      </c>
      <c r="W314" s="33">
        <v>112.25715693718448</v>
      </c>
      <c r="X314" s="33">
        <v>114.99531136881156</v>
      </c>
      <c r="Y314" s="33">
        <v>116.68119739715881</v>
      </c>
      <c r="Z314" s="33">
        <v>120.18606890051755</v>
      </c>
      <c r="AA314" s="33">
        <v>124.89927050212214</v>
      </c>
      <c r="AB314" s="33">
        <v>129.77129321637554</v>
      </c>
      <c r="AC314" s="33">
        <v>135.44507850831607</v>
      </c>
      <c r="AD314" s="33">
        <v>139.5868071133556</v>
      </c>
      <c r="AE314" s="33">
        <v>143.12064879395712</v>
      </c>
      <c r="AF314" s="33">
        <v>151.37352035867852</v>
      </c>
      <c r="AG314" s="34"/>
      <c r="AH314" s="34"/>
      <c r="AI314" s="34"/>
    </row>
    <row r="315" spans="1:35" ht="14.5" x14ac:dyDescent="0.35">
      <c r="A315" s="8" t="str">
        <f t="shared" si="4"/>
        <v>EinkommensentwicklungSlowakei</v>
      </c>
      <c r="B315" s="8">
        <v>315</v>
      </c>
      <c r="C315" s="32" t="s">
        <v>218</v>
      </c>
      <c r="D315" s="32" t="s">
        <v>23</v>
      </c>
      <c r="E315" s="32" t="s">
        <v>365</v>
      </c>
      <c r="F315" s="32" t="s">
        <v>67</v>
      </c>
      <c r="G315" s="32" t="s">
        <v>32</v>
      </c>
      <c r="H315" s="32" t="s">
        <v>372</v>
      </c>
      <c r="I315" s="33">
        <v>50.323972670772974</v>
      </c>
      <c r="J315" s="33">
        <v>53.578567750872949</v>
      </c>
      <c r="K315" s="33">
        <v>60.006461319819394</v>
      </c>
      <c r="L315" s="33">
        <v>66.867152614178053</v>
      </c>
      <c r="M315" s="33">
        <v>70.071697538789905</v>
      </c>
      <c r="N315" s="33">
        <v>74.537854259801804</v>
      </c>
      <c r="O315" s="33">
        <v>80.596453787600353</v>
      </c>
      <c r="P315" s="33">
        <v>87.419805739997031</v>
      </c>
      <c r="Q315" s="33">
        <v>93.024562788848144</v>
      </c>
      <c r="R315" s="33">
        <v>96.472860766256602</v>
      </c>
      <c r="S315" s="33">
        <v>100</v>
      </c>
      <c r="T315" s="33">
        <v>102.67343427456059</v>
      </c>
      <c r="U315" s="33">
        <v>105.45542519373402</v>
      </c>
      <c r="V315" s="33">
        <v>109.21939164959791</v>
      </c>
      <c r="W315" s="33">
        <v>111.9483457762181</v>
      </c>
      <c r="X315" s="33">
        <v>116.20009386804962</v>
      </c>
      <c r="Y315" s="33">
        <v>119.81874215474512</v>
      </c>
      <c r="Z315" s="33">
        <v>128.20161004031868</v>
      </c>
      <c r="AA315" s="33">
        <v>136.59240918484088</v>
      </c>
      <c r="AB315" s="33">
        <v>147.06521878622544</v>
      </c>
      <c r="AC315" s="33">
        <v>163.40742267945467</v>
      </c>
      <c r="AD315" s="33">
        <v>173.2064572774012</v>
      </c>
      <c r="AE315" s="33">
        <v>180.69852779169443</v>
      </c>
      <c r="AF315" s="33">
        <v>198.02692013606418</v>
      </c>
      <c r="AG315" s="34"/>
      <c r="AH315" s="34"/>
      <c r="AI315" s="34"/>
    </row>
    <row r="316" spans="1:35" ht="14.5" x14ac:dyDescent="0.35">
      <c r="A316" s="8" t="str">
        <f t="shared" si="4"/>
        <v>EinkommensentwicklungSlowenien</v>
      </c>
      <c r="B316" s="8">
        <v>316</v>
      </c>
      <c r="C316" s="32" t="s">
        <v>218</v>
      </c>
      <c r="D316" s="32" t="s">
        <v>26</v>
      </c>
      <c r="E316" s="32" t="s">
        <v>365</v>
      </c>
      <c r="F316" s="32" t="s">
        <v>67</v>
      </c>
      <c r="G316" s="32" t="s">
        <v>32</v>
      </c>
      <c r="H316" s="32" t="s">
        <v>372</v>
      </c>
      <c r="I316" s="33">
        <v>53.800921866153253</v>
      </c>
      <c r="J316" s="33">
        <v>60.893788450714268</v>
      </c>
      <c r="K316" s="33">
        <v>64.360258843805312</v>
      </c>
      <c r="L316" s="33">
        <v>68.899463539934317</v>
      </c>
      <c r="M316" s="33">
        <v>72.951356400077458</v>
      </c>
      <c r="N316" s="33">
        <v>79.225183468799102</v>
      </c>
      <c r="O316" s="33">
        <v>84.665292252081514</v>
      </c>
      <c r="P316" s="33">
        <v>90.422103521237574</v>
      </c>
      <c r="Q316" s="33">
        <v>96.16269488656512</v>
      </c>
      <c r="R316" s="33">
        <v>97.18468502794812</v>
      </c>
      <c r="S316" s="33">
        <v>100</v>
      </c>
      <c r="T316" s="33">
        <v>102.41624229953175</v>
      </c>
      <c r="U316" s="33">
        <v>102.7741318805075</v>
      </c>
      <c r="V316" s="33">
        <v>102.06235331951203</v>
      </c>
      <c r="W316" s="33">
        <v>102.42108181823653</v>
      </c>
      <c r="X316" s="33">
        <v>103.25311926242371</v>
      </c>
      <c r="Y316" s="33">
        <v>109.28136340644008</v>
      </c>
      <c r="Z316" s="33">
        <v>114.60071675395258</v>
      </c>
      <c r="AA316" s="33">
        <v>120.46265753609286</v>
      </c>
      <c r="AB316" s="33">
        <v>126.89333329180539</v>
      </c>
      <c r="AC316" s="33">
        <v>137.05301946244248</v>
      </c>
      <c r="AD316" s="33">
        <v>141.72503628538192</v>
      </c>
      <c r="AE316" s="33">
        <v>148.43305145609378</v>
      </c>
      <c r="AF316" s="33">
        <v>163.58865870069425</v>
      </c>
      <c r="AG316" s="34"/>
      <c r="AH316" s="34"/>
      <c r="AI316" s="34"/>
    </row>
    <row r="317" spans="1:35" ht="14.5" x14ac:dyDescent="0.35">
      <c r="A317" s="8" t="str">
        <f t="shared" si="4"/>
        <v>EinkommensentwicklungSpanien</v>
      </c>
      <c r="B317" s="8">
        <v>317</v>
      </c>
      <c r="C317" s="32" t="s">
        <v>218</v>
      </c>
      <c r="D317" s="32" t="s">
        <v>8</v>
      </c>
      <c r="E317" s="32" t="s">
        <v>365</v>
      </c>
      <c r="F317" s="32" t="s">
        <v>67</v>
      </c>
      <c r="G317" s="32" t="s">
        <v>32</v>
      </c>
      <c r="H317" s="32" t="s">
        <v>372</v>
      </c>
      <c r="I317" s="33">
        <v>69.708691985870828</v>
      </c>
      <c r="J317" s="33">
        <v>71.22104092532328</v>
      </c>
      <c r="K317" s="33">
        <v>73.559465827648154</v>
      </c>
      <c r="L317" s="33">
        <v>75.551783682210939</v>
      </c>
      <c r="M317" s="33">
        <v>78.385862407844868</v>
      </c>
      <c r="N317" s="33">
        <v>81.186225665526194</v>
      </c>
      <c r="O317" s="33">
        <v>84.688940741873125</v>
      </c>
      <c r="P317" s="33">
        <v>88.892810865711269</v>
      </c>
      <c r="Q317" s="33">
        <v>94.710136977650166</v>
      </c>
      <c r="R317" s="33">
        <v>98.203973711217159</v>
      </c>
      <c r="S317" s="33">
        <v>100</v>
      </c>
      <c r="T317" s="33">
        <v>99.885652149109774</v>
      </c>
      <c r="U317" s="33">
        <v>99.627068357162528</v>
      </c>
      <c r="V317" s="33">
        <v>100.67120043070091</v>
      </c>
      <c r="W317" s="33">
        <v>101.02005144203201</v>
      </c>
      <c r="X317" s="33">
        <v>101.97796126372822</v>
      </c>
      <c r="Y317" s="33">
        <v>101.62422005674611</v>
      </c>
      <c r="Z317" s="33">
        <v>102.67810612252535</v>
      </c>
      <c r="AA317" s="33">
        <v>104.21477845107141</v>
      </c>
      <c r="AB317" s="33">
        <v>108.99942433128433</v>
      </c>
      <c r="AC317" s="33">
        <v>116.07232230073346</v>
      </c>
      <c r="AD317" s="33">
        <v>117.43809980107305</v>
      </c>
      <c r="AE317" s="33">
        <v>121.27748795711577</v>
      </c>
      <c r="AF317" s="33">
        <v>129.5855707544948</v>
      </c>
      <c r="AG317" s="34"/>
      <c r="AH317" s="34"/>
      <c r="AI317" s="34"/>
    </row>
    <row r="318" spans="1:35" ht="14.5" x14ac:dyDescent="0.35">
      <c r="A318" s="8" t="str">
        <f t="shared" si="4"/>
        <v>EinkommensentwicklungTschechische Republik</v>
      </c>
      <c r="B318" s="8">
        <v>318</v>
      </c>
      <c r="C318" s="32" t="s">
        <v>218</v>
      </c>
      <c r="D318" s="32" t="s">
        <v>22</v>
      </c>
      <c r="E318" s="32" t="s">
        <v>365</v>
      </c>
      <c r="F318" s="32" t="s">
        <v>67</v>
      </c>
      <c r="G318" s="32" t="s">
        <v>32</v>
      </c>
      <c r="H318" s="32" t="s">
        <v>372</v>
      </c>
      <c r="I318" s="33">
        <v>56.384058272410165</v>
      </c>
      <c r="J318" s="33">
        <v>64.064867923910967</v>
      </c>
      <c r="K318" s="33">
        <v>69.432076175158741</v>
      </c>
      <c r="L318" s="33">
        <v>75.738160784413267</v>
      </c>
      <c r="M318" s="33">
        <v>80.649311274797924</v>
      </c>
      <c r="N318" s="33">
        <v>83.450443833181652</v>
      </c>
      <c r="O318" s="33">
        <v>89.057818880522248</v>
      </c>
      <c r="P318" s="33">
        <v>95.02935435250393</v>
      </c>
      <c r="Q318" s="33">
        <v>98.091261743079045</v>
      </c>
      <c r="R318" s="33">
        <v>97.539189826012191</v>
      </c>
      <c r="S318" s="33">
        <v>100</v>
      </c>
      <c r="T318" s="33">
        <v>102.25475397255049</v>
      </c>
      <c r="U318" s="33">
        <v>104.64676864958065</v>
      </c>
      <c r="V318" s="33">
        <v>104.76756425758491</v>
      </c>
      <c r="W318" s="33">
        <v>107.18067174739028</v>
      </c>
      <c r="X318" s="33">
        <v>112.11683109612042</v>
      </c>
      <c r="Y318" s="33">
        <v>116.03292859693293</v>
      </c>
      <c r="Z318" s="33">
        <v>124.77992757973632</v>
      </c>
      <c r="AA318" s="33">
        <v>134.56847391106834</v>
      </c>
      <c r="AB318" s="33">
        <v>144.34609834294031</v>
      </c>
      <c r="AC318" s="33">
        <v>159.84694385990602</v>
      </c>
      <c r="AD318" s="33">
        <v>165.75371031827595</v>
      </c>
      <c r="AE318" s="33">
        <v>172.06480983602341</v>
      </c>
      <c r="AF318" s="33">
        <v>183.23832071118292</v>
      </c>
      <c r="AG318" s="34"/>
      <c r="AH318" s="34"/>
      <c r="AI318" s="34"/>
    </row>
    <row r="319" spans="1:35" ht="14.5" x14ac:dyDescent="0.35">
      <c r="A319" s="8" t="str">
        <f t="shared" si="4"/>
        <v>EinkommensentwicklungUngarn</v>
      </c>
      <c r="B319" s="8">
        <v>319</v>
      </c>
      <c r="C319" s="32" t="s">
        <v>218</v>
      </c>
      <c r="D319" s="32" t="s">
        <v>24</v>
      </c>
      <c r="E319" s="32" t="s">
        <v>365</v>
      </c>
      <c r="F319" s="32" t="s">
        <v>67</v>
      </c>
      <c r="G319" s="32" t="s">
        <v>32</v>
      </c>
      <c r="H319" s="32" t="s">
        <v>372</v>
      </c>
      <c r="I319" s="33">
        <v>46.282852284725408</v>
      </c>
      <c r="J319" s="33">
        <v>54.302566432481981</v>
      </c>
      <c r="K319" s="33">
        <v>60.938111895673273</v>
      </c>
      <c r="L319" s="33">
        <v>67.500970779383863</v>
      </c>
      <c r="M319" s="33">
        <v>75.011762282774441</v>
      </c>
      <c r="N319" s="33">
        <v>81.800894743657167</v>
      </c>
      <c r="O319" s="33">
        <v>86.915224336689931</v>
      </c>
      <c r="P319" s="33">
        <v>93.485707510161859</v>
      </c>
      <c r="Q319" s="33">
        <v>100.50966756653081</v>
      </c>
      <c r="R319" s="33">
        <v>98.803866373716772</v>
      </c>
      <c r="S319" s="33">
        <v>100</v>
      </c>
      <c r="T319" s="33">
        <v>104.73985879939988</v>
      </c>
      <c r="U319" s="33">
        <v>108.46482165728916</v>
      </c>
      <c r="V319" s="33">
        <v>108.60355480622614</v>
      </c>
      <c r="W319" s="33">
        <v>107.9576963462155</v>
      </c>
      <c r="X319" s="33">
        <v>109.96606231126844</v>
      </c>
      <c r="Y319" s="33">
        <v>112.13296313409859</v>
      </c>
      <c r="Z319" s="33">
        <v>120.64018852718534</v>
      </c>
      <c r="AA319" s="33">
        <v>129.63022805633432</v>
      </c>
      <c r="AB319" s="33">
        <v>141.85557642211137</v>
      </c>
      <c r="AC319" s="33">
        <v>150.69775385577486</v>
      </c>
      <c r="AD319" s="33">
        <v>160.31523014388003</v>
      </c>
      <c r="AE319" s="33">
        <v>187.17389245745267</v>
      </c>
      <c r="AF319" s="33">
        <v>217.26790301197468</v>
      </c>
      <c r="AG319" s="34"/>
      <c r="AH319" s="34"/>
      <c r="AI319" s="34"/>
    </row>
    <row r="320" spans="1:35" ht="14.5" x14ac:dyDescent="0.35">
      <c r="A320" s="8" t="str">
        <f t="shared" si="4"/>
        <v>EinkommensentwicklungVereinigtes Königreich Großbritannien und Nordirland</v>
      </c>
      <c r="B320" s="8">
        <v>320</v>
      </c>
      <c r="C320" s="32" t="s">
        <v>218</v>
      </c>
      <c r="D320" s="32" t="s">
        <v>57</v>
      </c>
      <c r="E320" s="32" t="s">
        <v>365</v>
      </c>
      <c r="F320" s="32" t="s">
        <v>67</v>
      </c>
      <c r="G320" s="32" t="s">
        <v>32</v>
      </c>
      <c r="H320" s="32" t="s">
        <v>372</v>
      </c>
      <c r="I320" s="33">
        <v>66.618393007389045</v>
      </c>
      <c r="J320" s="33">
        <v>70.094577029293021</v>
      </c>
      <c r="K320" s="33">
        <v>72.257997672540768</v>
      </c>
      <c r="L320" s="33">
        <v>76.365319868830056</v>
      </c>
      <c r="M320" s="33">
        <v>81.293502063471905</v>
      </c>
      <c r="N320" s="33">
        <v>83.713500599139735</v>
      </c>
      <c r="O320" s="33">
        <v>88.900486370442167</v>
      </c>
      <c r="P320" s="33">
        <v>93.552489094275955</v>
      </c>
      <c r="Q320" s="33">
        <v>95.247252417585102</v>
      </c>
      <c r="R320" s="33">
        <v>96.360647240865347</v>
      </c>
      <c r="S320" s="33">
        <v>100</v>
      </c>
      <c r="T320" s="33">
        <v>100.68993521837804</v>
      </c>
      <c r="U320" s="33">
        <v>100.86653391451834</v>
      </c>
      <c r="V320" s="33">
        <v>103.54272282783134</v>
      </c>
      <c r="W320" s="33">
        <v>104.10974025635163</v>
      </c>
      <c r="X320" s="33">
        <v>105.91526746859753</v>
      </c>
      <c r="Y320" s="33">
        <v>108.20129202362492</v>
      </c>
      <c r="Z320" s="33">
        <v>111.5018087492369</v>
      </c>
      <c r="AA320" s="33">
        <v>114.50436373871395</v>
      </c>
      <c r="AB320" s="33">
        <v>118.96733203384235</v>
      </c>
      <c r="AC320" s="34"/>
      <c r="AD320" s="34"/>
      <c r="AE320" s="34"/>
      <c r="AF320" s="34"/>
      <c r="AG320" s="34"/>
      <c r="AH320" s="34"/>
      <c r="AI320" s="34"/>
    </row>
    <row r="321" spans="1:35" ht="14.5" x14ac:dyDescent="0.35">
      <c r="A321" s="8" t="str">
        <f t="shared" si="4"/>
        <v>EinkommensentwicklungZypern</v>
      </c>
      <c r="B321" s="8">
        <v>321</v>
      </c>
      <c r="C321" s="32" t="s">
        <v>218</v>
      </c>
      <c r="D321" s="32" t="s">
        <v>30</v>
      </c>
      <c r="E321" s="32" t="s">
        <v>365</v>
      </c>
      <c r="F321" s="32" t="s">
        <v>67</v>
      </c>
      <c r="G321" s="32" t="s">
        <v>32</v>
      </c>
      <c r="H321" s="32" t="s">
        <v>372</v>
      </c>
      <c r="I321" s="33">
        <v>67.063673629655398</v>
      </c>
      <c r="J321" s="33">
        <v>69.059727451437269</v>
      </c>
      <c r="K321" s="33">
        <v>72.993820895745969</v>
      </c>
      <c r="L321" s="33">
        <v>79.247114722337187</v>
      </c>
      <c r="M321" s="33">
        <v>83.217364039538879</v>
      </c>
      <c r="N321" s="33">
        <v>90.446697405874815</v>
      </c>
      <c r="O321" s="33">
        <v>93.258555933453707</v>
      </c>
      <c r="P321" s="33">
        <v>92.478127427777636</v>
      </c>
      <c r="Q321" s="33">
        <v>93.586536000042926</v>
      </c>
      <c r="R321" s="33">
        <v>99.597623327777868</v>
      </c>
      <c r="S321" s="33">
        <v>100</v>
      </c>
      <c r="T321" s="33">
        <v>101.73854902821822</v>
      </c>
      <c r="U321" s="33">
        <v>103.11457269001261</v>
      </c>
      <c r="V321" s="33">
        <v>99.686815756627396</v>
      </c>
      <c r="W321" s="33">
        <v>96.132259611064285</v>
      </c>
      <c r="X321" s="33">
        <v>94.061851131649604</v>
      </c>
      <c r="Y321" s="33">
        <v>92.17127041945858</v>
      </c>
      <c r="Z321" s="33">
        <v>94.498991547479179</v>
      </c>
      <c r="AA321" s="33">
        <v>96.683678904766893</v>
      </c>
      <c r="AB321" s="33">
        <v>101.60969404485103</v>
      </c>
      <c r="AC321" s="33">
        <v>107.27814736879641</v>
      </c>
      <c r="AD321" s="33">
        <v>105.88752935745518</v>
      </c>
      <c r="AE321" s="33">
        <v>112.37611092309518</v>
      </c>
      <c r="AF321" s="33">
        <v>117.8034525255099</v>
      </c>
      <c r="AG321" s="34"/>
      <c r="AH321" s="34"/>
      <c r="AI321" s="34"/>
    </row>
    <row r="322" spans="1:35" ht="14.5" x14ac:dyDescent="0.35">
      <c r="A322" s="8" t="str">
        <f t="shared" si="4"/>
        <v>EnergieverbrauchBelgien</v>
      </c>
      <c r="B322" s="8">
        <v>322</v>
      </c>
      <c r="C322" s="32" t="s">
        <v>220</v>
      </c>
      <c r="D322" s="32" t="s">
        <v>9</v>
      </c>
      <c r="E322" s="32" t="s">
        <v>370</v>
      </c>
      <c r="F322" s="32" t="s">
        <v>67</v>
      </c>
      <c r="G322" s="32" t="s">
        <v>32</v>
      </c>
      <c r="H322" s="32" t="s">
        <v>371</v>
      </c>
      <c r="I322" s="33">
        <v>1408.2603510000001</v>
      </c>
      <c r="J322" s="33">
        <v>1477.643497</v>
      </c>
      <c r="K322" s="33">
        <v>1407.2502320000001</v>
      </c>
      <c r="L322" s="33">
        <v>1456.7932020000001</v>
      </c>
      <c r="M322" s="33">
        <v>1446.2635069999999</v>
      </c>
      <c r="N322" s="33">
        <v>1431.841946</v>
      </c>
      <c r="O322" s="33">
        <v>1412.1241729999999</v>
      </c>
      <c r="P322" s="33">
        <v>1361.5993899999999</v>
      </c>
      <c r="Q322" s="33">
        <v>1418.597528</v>
      </c>
      <c r="R322" s="33">
        <v>1378.0668389999998</v>
      </c>
      <c r="S322" s="33">
        <v>1484.4165909999999</v>
      </c>
      <c r="T322" s="33">
        <v>1365.9021310000001</v>
      </c>
      <c r="U322" s="33">
        <v>1384.084051</v>
      </c>
      <c r="V322" s="33">
        <v>1428.0024099999998</v>
      </c>
      <c r="W322" s="33">
        <v>1322.787979</v>
      </c>
      <c r="X322" s="33">
        <v>1388.171239</v>
      </c>
      <c r="Y322" s="33">
        <v>1399.962258</v>
      </c>
      <c r="Z322" s="33">
        <v>1380.787517</v>
      </c>
      <c r="AA322" s="33">
        <v>1390.220065</v>
      </c>
      <c r="AB322" s="33">
        <v>1364.487924</v>
      </c>
      <c r="AC322" s="33">
        <v>1295.3472609999999</v>
      </c>
      <c r="AD322" s="33">
        <v>1388.9090449999999</v>
      </c>
      <c r="AE322" s="33">
        <v>1272.0917849999998</v>
      </c>
      <c r="AF322" s="34"/>
      <c r="AG322" s="34"/>
      <c r="AH322" s="34"/>
      <c r="AI322" s="34"/>
    </row>
    <row r="323" spans="1:35" ht="14.5" x14ac:dyDescent="0.35">
      <c r="A323" s="8" t="str">
        <f t="shared" si="4"/>
        <v>EnergieverbrauchBulgarien</v>
      </c>
      <c r="B323" s="8">
        <v>323</v>
      </c>
      <c r="C323" s="32" t="s">
        <v>220</v>
      </c>
      <c r="D323" s="32" t="s">
        <v>25</v>
      </c>
      <c r="E323" s="32" t="s">
        <v>370</v>
      </c>
      <c r="F323" s="32" t="s">
        <v>67</v>
      </c>
      <c r="G323" s="32" t="s">
        <v>32</v>
      </c>
      <c r="H323" s="32" t="s">
        <v>371</v>
      </c>
      <c r="I323" s="33">
        <v>359.84366700000004</v>
      </c>
      <c r="J323" s="33">
        <v>360.005472</v>
      </c>
      <c r="K323" s="33">
        <v>359.38778400000001</v>
      </c>
      <c r="L323" s="33">
        <v>382.95593699999995</v>
      </c>
      <c r="M323" s="33">
        <v>383.30666200000002</v>
      </c>
      <c r="N323" s="33">
        <v>402.01439600000003</v>
      </c>
      <c r="O323" s="33">
        <v>416.71777600000001</v>
      </c>
      <c r="P323" s="33">
        <v>411.353365</v>
      </c>
      <c r="Q323" s="33">
        <v>402.83707099999998</v>
      </c>
      <c r="R323" s="33">
        <v>354.703441</v>
      </c>
      <c r="S323" s="33">
        <v>364.22613900000005</v>
      </c>
      <c r="T323" s="33">
        <v>382.04988299999997</v>
      </c>
      <c r="U323" s="33">
        <v>381.13983500000001</v>
      </c>
      <c r="V323" s="33">
        <v>363.44594300000006</v>
      </c>
      <c r="W323" s="33">
        <v>371.850663</v>
      </c>
      <c r="X323" s="33">
        <v>393.07992300000001</v>
      </c>
      <c r="Y323" s="33">
        <v>398.497502</v>
      </c>
      <c r="Z323" s="33">
        <v>408.04146800000001</v>
      </c>
      <c r="AA323" s="33">
        <v>408.53414399999997</v>
      </c>
      <c r="AB323" s="33">
        <v>406.94022200000001</v>
      </c>
      <c r="AC323" s="33">
        <v>397.73173599999996</v>
      </c>
      <c r="AD323" s="33">
        <v>425.56507599999998</v>
      </c>
      <c r="AE323" s="33">
        <v>412.57008200000001</v>
      </c>
      <c r="AF323" s="34"/>
      <c r="AG323" s="34"/>
      <c r="AH323" s="34"/>
      <c r="AI323" s="34"/>
    </row>
    <row r="324" spans="1:35" ht="14.5" x14ac:dyDescent="0.35">
      <c r="A324" s="8" t="str">
        <f t="shared" ref="A324:A387" si="5">C324&amp;D324</f>
        <v>EnergieverbrauchDänemark</v>
      </c>
      <c r="B324" s="8">
        <v>324</v>
      </c>
      <c r="C324" s="32" t="s">
        <v>220</v>
      </c>
      <c r="D324" s="32" t="s">
        <v>5</v>
      </c>
      <c r="E324" s="32" t="s">
        <v>370</v>
      </c>
      <c r="F324" s="32" t="s">
        <v>67</v>
      </c>
      <c r="G324" s="32" t="s">
        <v>32</v>
      </c>
      <c r="H324" s="32" t="s">
        <v>371</v>
      </c>
      <c r="I324" s="33">
        <v>586.883241</v>
      </c>
      <c r="J324" s="33">
        <v>603.37660100000005</v>
      </c>
      <c r="K324" s="33">
        <v>594.02480500000001</v>
      </c>
      <c r="L324" s="33">
        <v>606.93580500000007</v>
      </c>
      <c r="M324" s="33">
        <v>612.386751</v>
      </c>
      <c r="N324" s="33">
        <v>616.563894</v>
      </c>
      <c r="O324" s="33">
        <v>623.76541299999997</v>
      </c>
      <c r="P324" s="33">
        <v>625.46729200000004</v>
      </c>
      <c r="Q324" s="33">
        <v>617.78727200000003</v>
      </c>
      <c r="R324" s="33">
        <v>592.243605</v>
      </c>
      <c r="S324" s="33">
        <v>621.73628599999995</v>
      </c>
      <c r="T324" s="33">
        <v>591.02109999999993</v>
      </c>
      <c r="U324" s="33">
        <v>569.89850999999999</v>
      </c>
      <c r="V324" s="33">
        <v>563.56611699999996</v>
      </c>
      <c r="W324" s="33">
        <v>541.44218500000011</v>
      </c>
      <c r="X324" s="33">
        <v>563.64316199999996</v>
      </c>
      <c r="Y324" s="33">
        <v>576.275891</v>
      </c>
      <c r="Z324" s="33">
        <v>578.48849600000005</v>
      </c>
      <c r="AA324" s="33">
        <v>577.26259800000003</v>
      </c>
      <c r="AB324" s="33">
        <v>566.84560199999999</v>
      </c>
      <c r="AC324" s="33">
        <v>547.10453000000007</v>
      </c>
      <c r="AD324" s="33">
        <v>578.41222600000003</v>
      </c>
      <c r="AE324" s="33">
        <v>545.80407400000001</v>
      </c>
      <c r="AF324" s="34"/>
      <c r="AG324" s="34"/>
      <c r="AH324" s="34"/>
      <c r="AI324" s="34"/>
    </row>
    <row r="325" spans="1:35" ht="14.5" x14ac:dyDescent="0.35">
      <c r="A325" s="8" t="str">
        <f t="shared" si="5"/>
        <v>EnergieverbrauchDeutschland</v>
      </c>
      <c r="B325" s="8">
        <v>325</v>
      </c>
      <c r="C325" s="32" t="s">
        <v>220</v>
      </c>
      <c r="D325" s="32" t="s">
        <v>2</v>
      </c>
      <c r="E325" s="32" t="s">
        <v>370</v>
      </c>
      <c r="F325" s="32" t="s">
        <v>67</v>
      </c>
      <c r="G325" s="32" t="s">
        <v>32</v>
      </c>
      <c r="H325" s="32" t="s">
        <v>371</v>
      </c>
      <c r="I325" s="33">
        <v>8673.7900759999993</v>
      </c>
      <c r="J325" s="33">
        <v>8842.9344849999998</v>
      </c>
      <c r="K325" s="33">
        <v>8705.7350220000008</v>
      </c>
      <c r="L325" s="33">
        <v>8882.5433539999995</v>
      </c>
      <c r="M325" s="33">
        <v>8819.4174179999991</v>
      </c>
      <c r="N325" s="33">
        <v>8678.7329710000013</v>
      </c>
      <c r="O325" s="33">
        <v>8907.7968619999992</v>
      </c>
      <c r="P325" s="33">
        <v>8356.2720690000006</v>
      </c>
      <c r="Q325" s="33">
        <v>8724.6501370000005</v>
      </c>
      <c r="R325" s="33">
        <v>8236.6234810000005</v>
      </c>
      <c r="S325" s="33">
        <v>8789.059924000001</v>
      </c>
      <c r="T325" s="33">
        <v>8343.9799500000008</v>
      </c>
      <c r="U325" s="33">
        <v>8485.0750500000013</v>
      </c>
      <c r="V325" s="33">
        <v>8710.9480920000005</v>
      </c>
      <c r="W325" s="33">
        <v>8257.5845630000003</v>
      </c>
      <c r="X325" s="33">
        <v>8374.9102970000004</v>
      </c>
      <c r="Y325" s="33">
        <v>8527.1291730000012</v>
      </c>
      <c r="Z325" s="33">
        <v>8562.5206669999989</v>
      </c>
      <c r="AA325" s="33">
        <v>8402.2625559999997</v>
      </c>
      <c r="AB325" s="33">
        <v>8407.2761899999987</v>
      </c>
      <c r="AC325" s="33">
        <v>8132.7775629999996</v>
      </c>
      <c r="AD325" s="33">
        <v>8271.8321180000003</v>
      </c>
      <c r="AE325" s="33">
        <v>7973.4438030000001</v>
      </c>
      <c r="AF325" s="34"/>
      <c r="AG325" s="34"/>
      <c r="AH325" s="34"/>
      <c r="AI325" s="34"/>
    </row>
    <row r="326" spans="1:35" ht="14.5" x14ac:dyDescent="0.35">
      <c r="A326" s="8" t="str">
        <f t="shared" si="5"/>
        <v>EnergieverbrauchEstland</v>
      </c>
      <c r="B326" s="8">
        <v>326</v>
      </c>
      <c r="C326" s="32" t="s">
        <v>220</v>
      </c>
      <c r="D326" s="32" t="s">
        <v>18</v>
      </c>
      <c r="E326" s="32" t="s">
        <v>370</v>
      </c>
      <c r="F326" s="32" t="s">
        <v>67</v>
      </c>
      <c r="G326" s="32" t="s">
        <v>32</v>
      </c>
      <c r="H326" s="32" t="s">
        <v>371</v>
      </c>
      <c r="I326" s="33">
        <v>100.83887900000001</v>
      </c>
      <c r="J326" s="33">
        <v>110.853595</v>
      </c>
      <c r="K326" s="33">
        <v>108.96331600000001</v>
      </c>
      <c r="L326" s="33">
        <v>113.54302899999999</v>
      </c>
      <c r="M326" s="33">
        <v>116.04641099999999</v>
      </c>
      <c r="N326" s="33">
        <v>117.65495900000001</v>
      </c>
      <c r="O326" s="33">
        <v>118.46253999999999</v>
      </c>
      <c r="P326" s="33">
        <v>126.590581</v>
      </c>
      <c r="Q326" s="33">
        <v>125.180268</v>
      </c>
      <c r="R326" s="33">
        <v>114.071088</v>
      </c>
      <c r="S326" s="33">
        <v>120.51656</v>
      </c>
      <c r="T326" s="33">
        <v>116.463757</v>
      </c>
      <c r="U326" s="33">
        <v>118.37027</v>
      </c>
      <c r="V326" s="33">
        <v>118.91834399999999</v>
      </c>
      <c r="W326" s="33">
        <v>116.15642299999999</v>
      </c>
      <c r="X326" s="33">
        <v>115.15146</v>
      </c>
      <c r="Y326" s="33">
        <v>117.014149</v>
      </c>
      <c r="Z326" s="33">
        <v>117.54078200000001</v>
      </c>
      <c r="AA326" s="33">
        <v>120.91889</v>
      </c>
      <c r="AB326" s="33">
        <v>118.32151300000001</v>
      </c>
      <c r="AC326" s="33">
        <v>114.111075</v>
      </c>
      <c r="AD326" s="33">
        <v>116.79739599999999</v>
      </c>
      <c r="AE326" s="33">
        <v>113.91187600000001</v>
      </c>
      <c r="AF326" s="34"/>
      <c r="AG326" s="34"/>
      <c r="AH326" s="34"/>
      <c r="AI326" s="34"/>
    </row>
    <row r="327" spans="1:35" ht="14.5" x14ac:dyDescent="0.35">
      <c r="A327" s="8" t="str">
        <f t="shared" si="5"/>
        <v>EnergieverbrauchEU27</v>
      </c>
      <c r="B327" s="8">
        <v>327</v>
      </c>
      <c r="C327" s="32" t="s">
        <v>220</v>
      </c>
      <c r="D327" s="32" t="s">
        <v>367</v>
      </c>
      <c r="E327" s="32" t="s">
        <v>370</v>
      </c>
      <c r="F327" s="32" t="s">
        <v>67</v>
      </c>
      <c r="G327" s="32" t="s">
        <v>32</v>
      </c>
      <c r="H327" s="32" t="s">
        <v>371</v>
      </c>
      <c r="I327" s="33">
        <v>38773.495643000002</v>
      </c>
      <c r="J327" s="33">
        <v>39794.438707000001</v>
      </c>
      <c r="K327" s="33">
        <v>39551.427735999998</v>
      </c>
      <c r="L327" s="33">
        <v>40740.086480999998</v>
      </c>
      <c r="M327" s="33">
        <v>41091.958065999999</v>
      </c>
      <c r="N327" s="33">
        <v>41309.503098000001</v>
      </c>
      <c r="O327" s="33">
        <v>41447.066656999996</v>
      </c>
      <c r="P327" s="33">
        <v>40666.996092000001</v>
      </c>
      <c r="Q327" s="33">
        <v>41058.329708999998</v>
      </c>
      <c r="R327" s="33">
        <v>39154.777910999997</v>
      </c>
      <c r="S327" s="33">
        <v>40777.475065999999</v>
      </c>
      <c r="T327" s="33">
        <v>39128.895100000002</v>
      </c>
      <c r="U327" s="33">
        <v>39102.536819000001</v>
      </c>
      <c r="V327" s="33">
        <v>39030.523961000006</v>
      </c>
      <c r="W327" s="33">
        <v>37284.673001000003</v>
      </c>
      <c r="X327" s="33">
        <v>38095.619299000005</v>
      </c>
      <c r="Y327" s="33">
        <v>38861.145503</v>
      </c>
      <c r="Z327" s="33">
        <v>39405.225745999996</v>
      </c>
      <c r="AA327" s="33">
        <v>39478.523329000003</v>
      </c>
      <c r="AB327" s="33">
        <v>39271.321494999997</v>
      </c>
      <c r="AC327" s="33">
        <v>37058.175770000002</v>
      </c>
      <c r="AD327" s="33">
        <v>39320.402848999998</v>
      </c>
      <c r="AE327" s="33">
        <v>37771.279328000004</v>
      </c>
      <c r="AF327" s="34"/>
      <c r="AG327" s="34"/>
      <c r="AH327" s="34"/>
      <c r="AI327" s="34"/>
    </row>
    <row r="328" spans="1:35" ht="14.5" x14ac:dyDescent="0.35">
      <c r="A328" s="8" t="str">
        <f t="shared" si="5"/>
        <v>EnergieverbrauchFinnland</v>
      </c>
      <c r="B328" s="8">
        <v>328</v>
      </c>
      <c r="C328" s="32" t="s">
        <v>220</v>
      </c>
      <c r="D328" s="32" t="s">
        <v>14</v>
      </c>
      <c r="E328" s="32" t="s">
        <v>370</v>
      </c>
      <c r="F328" s="32" t="s">
        <v>67</v>
      </c>
      <c r="G328" s="32" t="s">
        <v>32</v>
      </c>
      <c r="H328" s="32" t="s">
        <v>371</v>
      </c>
      <c r="I328" s="33">
        <v>974.76881900000001</v>
      </c>
      <c r="J328" s="33">
        <v>996.01875399999994</v>
      </c>
      <c r="K328" s="33">
        <v>1022.128477</v>
      </c>
      <c r="L328" s="33">
        <v>1035.0793469999999</v>
      </c>
      <c r="M328" s="33">
        <v>1043.8523499999999</v>
      </c>
      <c r="N328" s="33">
        <v>1005.389346</v>
      </c>
      <c r="O328" s="33">
        <v>1056.508763</v>
      </c>
      <c r="P328" s="33">
        <v>1058.2958100000001</v>
      </c>
      <c r="Q328" s="33">
        <v>1018.327125</v>
      </c>
      <c r="R328" s="33">
        <v>954.20620299999996</v>
      </c>
      <c r="S328" s="33">
        <v>1048.5147010000001</v>
      </c>
      <c r="T328" s="33">
        <v>993.390985</v>
      </c>
      <c r="U328" s="33">
        <v>1002.833645</v>
      </c>
      <c r="V328" s="33">
        <v>986.48804500000006</v>
      </c>
      <c r="W328" s="33">
        <v>980.42138699999998</v>
      </c>
      <c r="X328" s="33">
        <v>965.048046</v>
      </c>
      <c r="Y328" s="33">
        <v>1006.1255130000001</v>
      </c>
      <c r="Z328" s="33">
        <v>1033.2163149999999</v>
      </c>
      <c r="AA328" s="33">
        <v>1047.6840010000001</v>
      </c>
      <c r="AB328" s="33">
        <v>1039.5271360000002</v>
      </c>
      <c r="AC328" s="33">
        <v>973.26633100000004</v>
      </c>
      <c r="AD328" s="33">
        <v>1038.548845</v>
      </c>
      <c r="AE328" s="33">
        <v>970.19444099999998</v>
      </c>
      <c r="AF328" s="34"/>
      <c r="AG328" s="34"/>
      <c r="AH328" s="34"/>
      <c r="AI328" s="34"/>
    </row>
    <row r="329" spans="1:35" ht="14.5" x14ac:dyDescent="0.35">
      <c r="A329" s="8" t="str">
        <f t="shared" si="5"/>
        <v>EnergieverbrauchFrankreich</v>
      </c>
      <c r="B329" s="8">
        <v>329</v>
      </c>
      <c r="C329" s="32" t="s">
        <v>220</v>
      </c>
      <c r="D329" s="32" t="s">
        <v>0</v>
      </c>
      <c r="E329" s="32" t="s">
        <v>370</v>
      </c>
      <c r="F329" s="32" t="s">
        <v>67</v>
      </c>
      <c r="G329" s="32" t="s">
        <v>32</v>
      </c>
      <c r="H329" s="32" t="s">
        <v>371</v>
      </c>
      <c r="I329" s="33">
        <v>6076.1146500000004</v>
      </c>
      <c r="J329" s="33">
        <v>6310.5217750000002</v>
      </c>
      <c r="K329" s="33">
        <v>6173.6927610000002</v>
      </c>
      <c r="L329" s="33">
        <v>6269.0316560000001</v>
      </c>
      <c r="M329" s="33">
        <v>6343.3783309999999</v>
      </c>
      <c r="N329" s="33">
        <v>6311.4948439999998</v>
      </c>
      <c r="O329" s="33">
        <v>6198.4288890000007</v>
      </c>
      <c r="P329" s="33">
        <v>6037.571422</v>
      </c>
      <c r="Q329" s="33">
        <v>6141.0940350000001</v>
      </c>
      <c r="R329" s="33">
        <v>5955.9289230000004</v>
      </c>
      <c r="S329" s="33">
        <v>6123.5464320000001</v>
      </c>
      <c r="T329" s="33">
        <v>5898.5345010000001</v>
      </c>
      <c r="U329" s="33">
        <v>6106.9710240000004</v>
      </c>
      <c r="V329" s="33">
        <v>6226.5035290000005</v>
      </c>
      <c r="W329" s="33">
        <v>5759.0495300000002</v>
      </c>
      <c r="X329" s="33">
        <v>5896.7302669999999</v>
      </c>
      <c r="Y329" s="33">
        <v>6000.6179460000003</v>
      </c>
      <c r="Z329" s="33">
        <v>5959.5616369999998</v>
      </c>
      <c r="AA329" s="33">
        <v>5876.3499330000004</v>
      </c>
      <c r="AB329" s="33">
        <v>5833.8636210000004</v>
      </c>
      <c r="AC329" s="33">
        <v>5351.6569</v>
      </c>
      <c r="AD329" s="33">
        <v>5818.1990180000003</v>
      </c>
      <c r="AE329" s="33">
        <v>5555.1425520000003</v>
      </c>
      <c r="AF329" s="34"/>
      <c r="AG329" s="34"/>
      <c r="AH329" s="34"/>
      <c r="AI329" s="34"/>
    </row>
    <row r="330" spans="1:35" ht="14.5" x14ac:dyDescent="0.35">
      <c r="A330" s="8" t="str">
        <f t="shared" si="5"/>
        <v>EnergieverbrauchGriechenland</v>
      </c>
      <c r="B330" s="8">
        <v>330</v>
      </c>
      <c r="C330" s="32" t="s">
        <v>220</v>
      </c>
      <c r="D330" s="32" t="s">
        <v>6</v>
      </c>
      <c r="E330" s="32" t="s">
        <v>370</v>
      </c>
      <c r="F330" s="32" t="s">
        <v>67</v>
      </c>
      <c r="G330" s="32" t="s">
        <v>32</v>
      </c>
      <c r="H330" s="32" t="s">
        <v>371</v>
      </c>
      <c r="I330" s="33">
        <v>750.02846499999998</v>
      </c>
      <c r="J330" s="33">
        <v>777.87148200000001</v>
      </c>
      <c r="K330" s="33">
        <v>792.7946189999999</v>
      </c>
      <c r="L330" s="33">
        <v>835.42732899999999</v>
      </c>
      <c r="M330" s="33">
        <v>825.08582999999999</v>
      </c>
      <c r="N330" s="33">
        <v>846.782286</v>
      </c>
      <c r="O330" s="33">
        <v>865.49318999999991</v>
      </c>
      <c r="P330" s="33">
        <v>884.29000499999995</v>
      </c>
      <c r="Q330" s="33">
        <v>854.91611799999998</v>
      </c>
      <c r="R330" s="33">
        <v>826.14700800000003</v>
      </c>
      <c r="S330" s="33">
        <v>769.27422999999999</v>
      </c>
      <c r="T330" s="33">
        <v>761.38347599999997</v>
      </c>
      <c r="U330" s="33">
        <v>686.76018799999997</v>
      </c>
      <c r="V330" s="33">
        <v>614.13392699999997</v>
      </c>
      <c r="W330" s="33">
        <v>619.81855599999994</v>
      </c>
      <c r="X330" s="33">
        <v>659.04507999999998</v>
      </c>
      <c r="Y330" s="33">
        <v>664.359328</v>
      </c>
      <c r="Z330" s="33">
        <v>657.68448799999999</v>
      </c>
      <c r="AA330" s="33">
        <v>633.95001500000001</v>
      </c>
      <c r="AB330" s="33">
        <v>644.222893</v>
      </c>
      <c r="AC330" s="33">
        <v>605.84116599999993</v>
      </c>
      <c r="AD330" s="33">
        <v>624.333124</v>
      </c>
      <c r="AE330" s="33">
        <v>644.75361499999997</v>
      </c>
      <c r="AF330" s="34"/>
      <c r="AG330" s="34"/>
      <c r="AH330" s="34"/>
      <c r="AI330" s="34"/>
    </row>
    <row r="331" spans="1:35" ht="14.5" x14ac:dyDescent="0.35">
      <c r="A331" s="8" t="str">
        <f t="shared" si="5"/>
        <v>EnergieverbrauchIrland</v>
      </c>
      <c r="B331" s="8">
        <v>331</v>
      </c>
      <c r="C331" s="32" t="s">
        <v>220</v>
      </c>
      <c r="D331" s="32" t="s">
        <v>4</v>
      </c>
      <c r="E331" s="32" t="s">
        <v>370</v>
      </c>
      <c r="F331" s="32" t="s">
        <v>67</v>
      </c>
      <c r="G331" s="32" t="s">
        <v>32</v>
      </c>
      <c r="H331" s="32" t="s">
        <v>371</v>
      </c>
      <c r="I331" s="33">
        <v>426.93903600000004</v>
      </c>
      <c r="J331" s="33">
        <v>441.10524200000003</v>
      </c>
      <c r="K331" s="33">
        <v>440.99751000000003</v>
      </c>
      <c r="L331" s="33">
        <v>455.53949200000005</v>
      </c>
      <c r="M331" s="33">
        <v>468.99273200000005</v>
      </c>
      <c r="N331" s="33">
        <v>494.246352</v>
      </c>
      <c r="O331" s="33">
        <v>515.46012499999995</v>
      </c>
      <c r="P331" s="33">
        <v>511.54580900000002</v>
      </c>
      <c r="Q331" s="33">
        <v>514.73586499999999</v>
      </c>
      <c r="R331" s="33">
        <v>470.380966</v>
      </c>
      <c r="S331" s="33">
        <v>468.40957600000002</v>
      </c>
      <c r="T331" s="33">
        <v>433.90352899999999</v>
      </c>
      <c r="U331" s="33">
        <v>426.02231599999999</v>
      </c>
      <c r="V331" s="33">
        <v>429.08087499999999</v>
      </c>
      <c r="W331" s="33">
        <v>426.611987</v>
      </c>
      <c r="X331" s="33">
        <v>440.14905800000003</v>
      </c>
      <c r="Y331" s="33">
        <v>457.27169500000002</v>
      </c>
      <c r="Z331" s="33">
        <v>455.18302899999998</v>
      </c>
      <c r="AA331" s="33">
        <v>474.65975400000002</v>
      </c>
      <c r="AB331" s="33">
        <v>473.90835900000002</v>
      </c>
      <c r="AC331" s="33">
        <v>454.45643899999999</v>
      </c>
      <c r="AD331" s="33">
        <v>463.12708000000003</v>
      </c>
      <c r="AE331" s="33">
        <v>462.98359799999997</v>
      </c>
      <c r="AF331" s="34"/>
      <c r="AG331" s="34"/>
      <c r="AH331" s="34"/>
      <c r="AI331" s="34"/>
    </row>
    <row r="332" spans="1:35" ht="14.5" x14ac:dyDescent="0.35">
      <c r="A332" s="8" t="str">
        <f t="shared" si="5"/>
        <v>EnergieverbrauchItalien</v>
      </c>
      <c r="B332" s="8">
        <v>332</v>
      </c>
      <c r="C332" s="32" t="s">
        <v>220</v>
      </c>
      <c r="D332" s="32" t="s">
        <v>3</v>
      </c>
      <c r="E332" s="32" t="s">
        <v>370</v>
      </c>
      <c r="F332" s="32" t="s">
        <v>67</v>
      </c>
      <c r="G332" s="32" t="s">
        <v>32</v>
      </c>
      <c r="H332" s="32" t="s">
        <v>371</v>
      </c>
      <c r="I332" s="33">
        <v>5013.3659419999994</v>
      </c>
      <c r="J332" s="33">
        <v>5066.0754440000001</v>
      </c>
      <c r="K332" s="33">
        <v>5096.4553499999993</v>
      </c>
      <c r="L332" s="33">
        <v>5352.9823820000001</v>
      </c>
      <c r="M332" s="33">
        <v>5364.4830779999993</v>
      </c>
      <c r="N332" s="33">
        <v>5506.0212160000001</v>
      </c>
      <c r="O332" s="33">
        <v>5433.5426909999996</v>
      </c>
      <c r="P332" s="33">
        <v>5402.4945049999997</v>
      </c>
      <c r="Q332" s="33">
        <v>5404.201916</v>
      </c>
      <c r="R332" s="33">
        <v>5104.0378119999996</v>
      </c>
      <c r="S332" s="33">
        <v>5151.9716760000001</v>
      </c>
      <c r="T332" s="33">
        <v>4920.2447029999994</v>
      </c>
      <c r="U332" s="33">
        <v>4880.094059</v>
      </c>
      <c r="V332" s="33">
        <v>4775.1992449999998</v>
      </c>
      <c r="W332" s="33">
        <v>4557.2627240000002</v>
      </c>
      <c r="X332" s="33">
        <v>4693.7448880000002</v>
      </c>
      <c r="Y332" s="33">
        <v>4670.5681390000009</v>
      </c>
      <c r="Z332" s="33">
        <v>4756.6742889999996</v>
      </c>
      <c r="AA332" s="33">
        <v>4785.3841400000001</v>
      </c>
      <c r="AB332" s="33">
        <v>4736.0861599999998</v>
      </c>
      <c r="AC332" s="33">
        <v>4314.7966179999994</v>
      </c>
      <c r="AD332" s="33">
        <v>4803.2938190000004</v>
      </c>
      <c r="AE332" s="33">
        <v>4638.0419299999994</v>
      </c>
      <c r="AF332" s="34"/>
      <c r="AG332" s="34"/>
      <c r="AH332" s="34"/>
      <c r="AI332" s="34"/>
    </row>
    <row r="333" spans="1:35" ht="14.5" x14ac:dyDescent="0.35">
      <c r="A333" s="8" t="str">
        <f t="shared" si="5"/>
        <v>EnergieverbrauchKroatien</v>
      </c>
      <c r="B333" s="8">
        <v>333</v>
      </c>
      <c r="C333" s="32" t="s">
        <v>220</v>
      </c>
      <c r="D333" s="32" t="s">
        <v>27</v>
      </c>
      <c r="E333" s="32" t="s">
        <v>370</v>
      </c>
      <c r="F333" s="32" t="s">
        <v>67</v>
      </c>
      <c r="G333" s="32" t="s">
        <v>32</v>
      </c>
      <c r="H333" s="32" t="s">
        <v>371</v>
      </c>
      <c r="I333" s="33">
        <v>247.95551600000002</v>
      </c>
      <c r="J333" s="33">
        <v>261.06341099999997</v>
      </c>
      <c r="K333" s="33">
        <v>264.39510999999999</v>
      </c>
      <c r="L333" s="33">
        <v>283.04396399999996</v>
      </c>
      <c r="M333" s="33">
        <v>289.93597600000004</v>
      </c>
      <c r="N333" s="33">
        <v>299.96869300000003</v>
      </c>
      <c r="O333" s="33">
        <v>300.42289599999998</v>
      </c>
      <c r="P333" s="33">
        <v>301.56415000000004</v>
      </c>
      <c r="Q333" s="33">
        <v>306.07288499999999</v>
      </c>
      <c r="R333" s="33">
        <v>297.28143</v>
      </c>
      <c r="S333" s="33">
        <v>298.51117200000004</v>
      </c>
      <c r="T333" s="33">
        <v>287.86336700000004</v>
      </c>
      <c r="U333" s="33">
        <v>274.596767</v>
      </c>
      <c r="V333" s="33">
        <v>270.79566499999999</v>
      </c>
      <c r="W333" s="33">
        <v>256.67406399999999</v>
      </c>
      <c r="X333" s="33">
        <v>271.51290500000005</v>
      </c>
      <c r="Y333" s="33">
        <v>273.52847600000001</v>
      </c>
      <c r="Z333" s="33">
        <v>284.41110300000003</v>
      </c>
      <c r="AA333" s="33">
        <v>279.79863699999999</v>
      </c>
      <c r="AB333" s="33">
        <v>281.638239</v>
      </c>
      <c r="AC333" s="33">
        <v>269.31376400000005</v>
      </c>
      <c r="AD333" s="33">
        <v>288.37197800000001</v>
      </c>
      <c r="AE333" s="33">
        <v>281.31836099999998</v>
      </c>
      <c r="AF333" s="34"/>
      <c r="AG333" s="34"/>
      <c r="AH333" s="34"/>
      <c r="AI333" s="34"/>
    </row>
    <row r="334" spans="1:35" ht="14.5" x14ac:dyDescent="0.35">
      <c r="A334" s="8" t="str">
        <f t="shared" si="5"/>
        <v>EnergieverbrauchLettland</v>
      </c>
      <c r="B334" s="8">
        <v>334</v>
      </c>
      <c r="C334" s="32" t="s">
        <v>220</v>
      </c>
      <c r="D334" s="32" t="s">
        <v>19</v>
      </c>
      <c r="E334" s="32" t="s">
        <v>370</v>
      </c>
      <c r="F334" s="32" t="s">
        <v>67</v>
      </c>
      <c r="G334" s="32" t="s">
        <v>32</v>
      </c>
      <c r="H334" s="32" t="s">
        <v>371</v>
      </c>
      <c r="I334" s="33">
        <v>135.13551500000003</v>
      </c>
      <c r="J334" s="33">
        <v>148.46083999999999</v>
      </c>
      <c r="K334" s="33">
        <v>150.38013000000001</v>
      </c>
      <c r="L334" s="33">
        <v>157.30645999999999</v>
      </c>
      <c r="M334" s="33">
        <v>161.53590599999998</v>
      </c>
      <c r="N334" s="33">
        <v>165.77394899999999</v>
      </c>
      <c r="O334" s="33">
        <v>172.81035800000001</v>
      </c>
      <c r="P334" s="33">
        <v>178.94155900000001</v>
      </c>
      <c r="Q334" s="33">
        <v>169.82866899999999</v>
      </c>
      <c r="R334" s="33">
        <v>164.854198</v>
      </c>
      <c r="S334" s="33">
        <v>167.56565400000002</v>
      </c>
      <c r="T334" s="33">
        <v>157.05361400000001</v>
      </c>
      <c r="U334" s="33">
        <v>163.63193100000001</v>
      </c>
      <c r="V334" s="33">
        <v>156.26164300000002</v>
      </c>
      <c r="W334" s="33">
        <v>158.09631400000001</v>
      </c>
      <c r="X334" s="33">
        <v>154.08123000000001</v>
      </c>
      <c r="Y334" s="33">
        <v>154.804554</v>
      </c>
      <c r="Z334" s="33">
        <v>162.24666200000001</v>
      </c>
      <c r="AA334" s="33">
        <v>168.50886499999999</v>
      </c>
      <c r="AB334" s="33">
        <v>164.31879999999998</v>
      </c>
      <c r="AC334" s="33">
        <v>159.022415</v>
      </c>
      <c r="AD334" s="33">
        <v>166.64687499999999</v>
      </c>
      <c r="AE334" s="33">
        <v>159.97985600000001</v>
      </c>
      <c r="AF334" s="34"/>
      <c r="AG334" s="34"/>
      <c r="AH334" s="34"/>
      <c r="AI334" s="34"/>
    </row>
    <row r="335" spans="1:35" ht="14.5" x14ac:dyDescent="0.35">
      <c r="A335" s="8" t="str">
        <f t="shared" si="5"/>
        <v>EnergieverbrauchLitauen</v>
      </c>
      <c r="B335" s="8">
        <v>335</v>
      </c>
      <c r="C335" s="32" t="s">
        <v>220</v>
      </c>
      <c r="D335" s="32" t="s">
        <v>20</v>
      </c>
      <c r="E335" s="32" t="s">
        <v>370</v>
      </c>
      <c r="F335" s="32" t="s">
        <v>67</v>
      </c>
      <c r="G335" s="32" t="s">
        <v>32</v>
      </c>
      <c r="H335" s="32" t="s">
        <v>371</v>
      </c>
      <c r="I335" s="33">
        <v>156.67250000000001</v>
      </c>
      <c r="J335" s="33">
        <v>162.75707</v>
      </c>
      <c r="K335" s="33">
        <v>169.87564499999999</v>
      </c>
      <c r="L335" s="33">
        <v>174.98524</v>
      </c>
      <c r="M335" s="33">
        <v>182.72811999999999</v>
      </c>
      <c r="N335" s="33">
        <v>193.53101500000002</v>
      </c>
      <c r="O335" s="33">
        <v>204.15807500000003</v>
      </c>
      <c r="P335" s="33">
        <v>215.456525</v>
      </c>
      <c r="Q335" s="33">
        <v>211.6113</v>
      </c>
      <c r="R335" s="33">
        <v>192.852665</v>
      </c>
      <c r="S335" s="33">
        <v>199.17692000000002</v>
      </c>
      <c r="T335" s="33">
        <v>197.96212</v>
      </c>
      <c r="U335" s="33">
        <v>202.59792400000001</v>
      </c>
      <c r="V335" s="33">
        <v>197.29479999999998</v>
      </c>
      <c r="W335" s="33">
        <v>200.98887100000002</v>
      </c>
      <c r="X335" s="33">
        <v>200.10852</v>
      </c>
      <c r="Y335" s="33">
        <v>209.47459099999998</v>
      </c>
      <c r="Z335" s="33">
        <v>219.34988300000001</v>
      </c>
      <c r="AA335" s="33">
        <v>228.87480600000001</v>
      </c>
      <c r="AB335" s="33">
        <v>228.60016200000001</v>
      </c>
      <c r="AC335" s="33">
        <v>221.23937000000001</v>
      </c>
      <c r="AD335" s="33">
        <v>237.07129800000001</v>
      </c>
      <c r="AE335" s="33">
        <v>225.111165</v>
      </c>
      <c r="AF335" s="34"/>
      <c r="AG335" s="34"/>
      <c r="AH335" s="34"/>
      <c r="AI335" s="34"/>
    </row>
    <row r="336" spans="1:35" ht="14.5" x14ac:dyDescent="0.35">
      <c r="A336" s="8" t="str">
        <f t="shared" si="5"/>
        <v>EnergieverbrauchLuxemburg</v>
      </c>
      <c r="B336" s="8">
        <v>336</v>
      </c>
      <c r="C336" s="32" t="s">
        <v>220</v>
      </c>
      <c r="D336" s="32" t="s">
        <v>10</v>
      </c>
      <c r="E336" s="32" t="s">
        <v>370</v>
      </c>
      <c r="F336" s="32" t="s">
        <v>67</v>
      </c>
      <c r="G336" s="32" t="s">
        <v>32</v>
      </c>
      <c r="H336" s="32" t="s">
        <v>371</v>
      </c>
      <c r="I336" s="33">
        <v>133.34104399999998</v>
      </c>
      <c r="J336" s="33">
        <v>139.32836900000001</v>
      </c>
      <c r="K336" s="33">
        <v>139.62043100000002</v>
      </c>
      <c r="L336" s="33">
        <v>149.087198</v>
      </c>
      <c r="M336" s="33">
        <v>165.80499700000001</v>
      </c>
      <c r="N336" s="33">
        <v>169.37283400000001</v>
      </c>
      <c r="O336" s="33">
        <v>167.70863299999999</v>
      </c>
      <c r="P336" s="33">
        <v>163.591703</v>
      </c>
      <c r="Q336" s="33">
        <v>165.16923199999999</v>
      </c>
      <c r="R336" s="33">
        <v>153.20505300000002</v>
      </c>
      <c r="S336" s="33">
        <v>163.083371</v>
      </c>
      <c r="T336" s="33">
        <v>162.83219600000001</v>
      </c>
      <c r="U336" s="33">
        <v>159.066496</v>
      </c>
      <c r="V336" s="33">
        <v>157.13572299999998</v>
      </c>
      <c r="W336" s="33">
        <v>150.58918100000002</v>
      </c>
      <c r="X336" s="33">
        <v>147.99578599999998</v>
      </c>
      <c r="Y336" s="33">
        <v>147.959564</v>
      </c>
      <c r="Z336" s="33">
        <v>151.087277</v>
      </c>
      <c r="AA336" s="33">
        <v>156.508396</v>
      </c>
      <c r="AB336" s="33">
        <v>158.77010300000001</v>
      </c>
      <c r="AC336" s="33">
        <v>136.941057</v>
      </c>
      <c r="AD336" s="33">
        <v>144.04180600000001</v>
      </c>
      <c r="AE336" s="33">
        <v>126.948565</v>
      </c>
      <c r="AF336" s="34"/>
      <c r="AG336" s="34"/>
      <c r="AH336" s="34"/>
      <c r="AI336" s="34"/>
    </row>
    <row r="337" spans="1:35" ht="14.5" x14ac:dyDescent="0.35">
      <c r="A337" s="8" t="str">
        <f t="shared" si="5"/>
        <v>EnergieverbrauchMalta</v>
      </c>
      <c r="B337" s="8">
        <v>337</v>
      </c>
      <c r="C337" s="32" t="s">
        <v>220</v>
      </c>
      <c r="D337" s="32" t="s">
        <v>16</v>
      </c>
      <c r="E337" s="32" t="s">
        <v>370</v>
      </c>
      <c r="F337" s="32" t="s">
        <v>67</v>
      </c>
      <c r="G337" s="32" t="s">
        <v>32</v>
      </c>
      <c r="H337" s="32" t="s">
        <v>371</v>
      </c>
      <c r="I337" s="33">
        <v>13.369899999999999</v>
      </c>
      <c r="J337" s="33">
        <v>12.9419</v>
      </c>
      <c r="K337" s="33">
        <v>11.522</v>
      </c>
      <c r="L337" s="33">
        <v>13.261299999999999</v>
      </c>
      <c r="M337" s="33">
        <v>14.3109</v>
      </c>
      <c r="N337" s="33">
        <v>15.7432</v>
      </c>
      <c r="O337" s="33">
        <v>15.7814</v>
      </c>
      <c r="P337" s="33">
        <v>16.197399999999998</v>
      </c>
      <c r="Q337" s="33">
        <v>16.9406</v>
      </c>
      <c r="R337" s="33">
        <v>15.177</v>
      </c>
      <c r="S337" s="33">
        <v>16.803740000000001</v>
      </c>
      <c r="T337" s="33">
        <v>16.264085999999999</v>
      </c>
      <c r="U337" s="33">
        <v>17.051047999999998</v>
      </c>
      <c r="V337" s="33">
        <v>17.631185000000002</v>
      </c>
      <c r="W337" s="33">
        <v>18.242561000000002</v>
      </c>
      <c r="X337" s="33">
        <v>19.357388999999998</v>
      </c>
      <c r="Y337" s="33">
        <v>19.207328</v>
      </c>
      <c r="Z337" s="33">
        <v>20.614977</v>
      </c>
      <c r="AA337" s="33">
        <v>21.536435000000001</v>
      </c>
      <c r="AB337" s="33">
        <v>22.835991000000003</v>
      </c>
      <c r="AC337" s="33">
        <v>20.965522</v>
      </c>
      <c r="AD337" s="33">
        <v>21.982165999999999</v>
      </c>
      <c r="AE337" s="33">
        <v>24.759487</v>
      </c>
      <c r="AF337" s="34"/>
      <c r="AG337" s="34"/>
      <c r="AH337" s="34"/>
      <c r="AI337" s="34"/>
    </row>
    <row r="338" spans="1:35" ht="14.5" x14ac:dyDescent="0.35">
      <c r="A338" s="8" t="str">
        <f t="shared" si="5"/>
        <v>EnergieverbrauchNiederlande</v>
      </c>
      <c r="B338" s="8">
        <v>338</v>
      </c>
      <c r="C338" s="32" t="s">
        <v>220</v>
      </c>
      <c r="D338" s="32" t="s">
        <v>1</v>
      </c>
      <c r="E338" s="32" t="s">
        <v>370</v>
      </c>
      <c r="F338" s="32" t="s">
        <v>67</v>
      </c>
      <c r="G338" s="32" t="s">
        <v>32</v>
      </c>
      <c r="H338" s="32" t="s">
        <v>371</v>
      </c>
      <c r="I338" s="33">
        <v>1993.000102</v>
      </c>
      <c r="J338" s="33">
        <v>2028.5406089999999</v>
      </c>
      <c r="K338" s="33">
        <v>2023.632464</v>
      </c>
      <c r="L338" s="33">
        <v>2055.0107379999999</v>
      </c>
      <c r="M338" s="33">
        <v>2076.1334080000001</v>
      </c>
      <c r="N338" s="33">
        <v>2051.437175</v>
      </c>
      <c r="O338" s="33">
        <v>2043.465821</v>
      </c>
      <c r="P338" s="33">
        <v>2003.6441110000001</v>
      </c>
      <c r="Q338" s="33">
        <v>2042.0649329999999</v>
      </c>
      <c r="R338" s="33">
        <v>1975.382576</v>
      </c>
      <c r="S338" s="33">
        <v>2125.5434730000002</v>
      </c>
      <c r="T338" s="33">
        <v>1960.6193479999999</v>
      </c>
      <c r="U338" s="33">
        <v>1968.9329739999998</v>
      </c>
      <c r="V338" s="33">
        <v>1963.5599280000001</v>
      </c>
      <c r="W338" s="33">
        <v>1773.2085460000001</v>
      </c>
      <c r="X338" s="33">
        <v>1816.0920700000001</v>
      </c>
      <c r="Y338" s="33">
        <v>1857.1720579999999</v>
      </c>
      <c r="Z338" s="33">
        <v>1865.4318600000001</v>
      </c>
      <c r="AA338" s="33">
        <v>1880.048262</v>
      </c>
      <c r="AB338" s="33">
        <v>1847.793044</v>
      </c>
      <c r="AC338" s="33">
        <v>1753.118534</v>
      </c>
      <c r="AD338" s="33">
        <v>1809.3237900000001</v>
      </c>
      <c r="AE338" s="33">
        <v>1649.279548</v>
      </c>
      <c r="AF338" s="34"/>
      <c r="AG338" s="34"/>
      <c r="AH338" s="34"/>
      <c r="AI338" s="34"/>
    </row>
    <row r="339" spans="1:35" ht="14.5" x14ac:dyDescent="0.35">
      <c r="A339" s="8" t="str">
        <f t="shared" si="5"/>
        <v>EnergieverbrauchÖsterreich</v>
      </c>
      <c r="B339" s="8">
        <v>339</v>
      </c>
      <c r="C339" s="32" t="s">
        <v>220</v>
      </c>
      <c r="D339" s="32" t="s">
        <v>56</v>
      </c>
      <c r="E339" s="32" t="s">
        <v>370</v>
      </c>
      <c r="F339" s="32" t="s">
        <v>67</v>
      </c>
      <c r="G339" s="32" t="s">
        <v>32</v>
      </c>
      <c r="H339" s="32" t="s">
        <v>371</v>
      </c>
      <c r="I339" s="33">
        <v>913.14903099999992</v>
      </c>
      <c r="J339" s="33">
        <v>972.29272400000002</v>
      </c>
      <c r="K339" s="33">
        <v>981.71953300000007</v>
      </c>
      <c r="L339" s="33">
        <v>1038.3608490000001</v>
      </c>
      <c r="M339" s="33">
        <v>1051.3368680000001</v>
      </c>
      <c r="N339" s="33">
        <v>1077.0406070000001</v>
      </c>
      <c r="O339" s="33">
        <v>1079.5026889999999</v>
      </c>
      <c r="P339" s="33">
        <v>1060.760006</v>
      </c>
      <c r="Q339" s="33">
        <v>1062.774375</v>
      </c>
      <c r="R339" s="33">
        <v>1033.4219660000001</v>
      </c>
      <c r="S339" s="33">
        <v>1086.8435939999999</v>
      </c>
      <c r="T339" s="33">
        <v>1050.5878379999999</v>
      </c>
      <c r="U339" s="33">
        <v>1055.129226</v>
      </c>
      <c r="V339" s="33">
        <v>1080.2561810000002</v>
      </c>
      <c r="W339" s="33">
        <v>1036.6934679999999</v>
      </c>
      <c r="X339" s="33">
        <v>1066.5876599999999</v>
      </c>
      <c r="Y339" s="33">
        <v>1092.732675</v>
      </c>
      <c r="Z339" s="33">
        <v>1109.6184029999999</v>
      </c>
      <c r="AA339" s="33">
        <v>1090.3447450000001</v>
      </c>
      <c r="AB339" s="33">
        <v>1097.846824</v>
      </c>
      <c r="AC339" s="33">
        <v>1041.37995</v>
      </c>
      <c r="AD339" s="33">
        <v>1108.9903079999999</v>
      </c>
      <c r="AE339" s="33">
        <v>1039.3151740000001</v>
      </c>
      <c r="AF339" s="34"/>
      <c r="AG339" s="34"/>
      <c r="AH339" s="34"/>
      <c r="AI339" s="34"/>
    </row>
    <row r="340" spans="1:35" ht="14.5" x14ac:dyDescent="0.35">
      <c r="A340" s="8" t="str">
        <f t="shared" si="5"/>
        <v>EnergieverbrauchPolen</v>
      </c>
      <c r="B340" s="8">
        <v>340</v>
      </c>
      <c r="C340" s="32" t="s">
        <v>220</v>
      </c>
      <c r="D340" s="32" t="s">
        <v>21</v>
      </c>
      <c r="E340" s="32" t="s">
        <v>370</v>
      </c>
      <c r="F340" s="32" t="s">
        <v>67</v>
      </c>
      <c r="G340" s="32" t="s">
        <v>32</v>
      </c>
      <c r="H340" s="32" t="s">
        <v>371</v>
      </c>
      <c r="I340" s="33">
        <v>2242.4872030000001</v>
      </c>
      <c r="J340" s="33">
        <v>2267.6160520000003</v>
      </c>
      <c r="K340" s="33">
        <v>2250.4387790000001</v>
      </c>
      <c r="L340" s="33">
        <v>2314.7012639999998</v>
      </c>
      <c r="M340" s="33">
        <v>2376.5100240000002</v>
      </c>
      <c r="N340" s="33">
        <v>2406.7378519999997</v>
      </c>
      <c r="O340" s="33">
        <v>2508.1786590000002</v>
      </c>
      <c r="P340" s="33">
        <v>2515.4852259999998</v>
      </c>
      <c r="Q340" s="33">
        <v>2557.2016800000001</v>
      </c>
      <c r="R340" s="33">
        <v>2536.8657699999999</v>
      </c>
      <c r="S340" s="33">
        <v>2732.216003</v>
      </c>
      <c r="T340" s="33">
        <v>2663.2437370000002</v>
      </c>
      <c r="U340" s="33">
        <v>2648.480701</v>
      </c>
      <c r="V340" s="33">
        <v>2600.2651349999996</v>
      </c>
      <c r="W340" s="33">
        <v>2520.5971930000001</v>
      </c>
      <c r="X340" s="33">
        <v>2548.1490350000004</v>
      </c>
      <c r="Y340" s="33">
        <v>2727.133511</v>
      </c>
      <c r="Z340" s="33">
        <v>2898.9842820000003</v>
      </c>
      <c r="AA340" s="33">
        <v>3059.8245769999999</v>
      </c>
      <c r="AB340" s="33">
        <v>3009.919793</v>
      </c>
      <c r="AC340" s="33">
        <v>2940.4529750000002</v>
      </c>
      <c r="AD340" s="33">
        <v>3106.065376</v>
      </c>
      <c r="AE340" s="33">
        <v>2982.2018560000001</v>
      </c>
      <c r="AF340" s="34"/>
      <c r="AG340" s="34"/>
      <c r="AH340" s="34"/>
      <c r="AI340" s="34"/>
    </row>
    <row r="341" spans="1:35" ht="14.5" x14ac:dyDescent="0.35">
      <c r="A341" s="8" t="str">
        <f t="shared" si="5"/>
        <v>EnergieverbrauchPortugal</v>
      </c>
      <c r="B341" s="8">
        <v>341</v>
      </c>
      <c r="C341" s="32" t="s">
        <v>220</v>
      </c>
      <c r="D341" s="32" t="s">
        <v>7</v>
      </c>
      <c r="E341" s="32" t="s">
        <v>370</v>
      </c>
      <c r="F341" s="32" t="s">
        <v>67</v>
      </c>
      <c r="G341" s="32" t="s">
        <v>32</v>
      </c>
      <c r="H341" s="32" t="s">
        <v>371</v>
      </c>
      <c r="I341" s="33">
        <v>720.70115300000009</v>
      </c>
      <c r="J341" s="33">
        <v>734.35812199999998</v>
      </c>
      <c r="K341" s="33">
        <v>755.74362800000006</v>
      </c>
      <c r="L341" s="33">
        <v>751.92563500000006</v>
      </c>
      <c r="M341" s="33">
        <v>762.33126599999991</v>
      </c>
      <c r="N341" s="33">
        <v>764.39582700000005</v>
      </c>
      <c r="O341" s="33">
        <v>751.31966599999998</v>
      </c>
      <c r="P341" s="33">
        <v>758.46097199999997</v>
      </c>
      <c r="Q341" s="33">
        <v>735.68953599999998</v>
      </c>
      <c r="R341" s="33">
        <v>729.27416500000004</v>
      </c>
      <c r="S341" s="33">
        <v>723.04221800000005</v>
      </c>
      <c r="T341" s="33">
        <v>688.36241799999993</v>
      </c>
      <c r="U341" s="33">
        <v>632.69197400000007</v>
      </c>
      <c r="V341" s="33">
        <v>624.18144600000005</v>
      </c>
      <c r="W341" s="33">
        <v>644.19728300000008</v>
      </c>
      <c r="X341" s="33">
        <v>651.08403199999998</v>
      </c>
      <c r="Y341" s="33">
        <v>654.84646499999997</v>
      </c>
      <c r="Z341" s="33">
        <v>665.73040099999992</v>
      </c>
      <c r="AA341" s="33">
        <v>676.27798499999994</v>
      </c>
      <c r="AB341" s="33">
        <v>684.73963200000003</v>
      </c>
      <c r="AC341" s="33">
        <v>634.57529</v>
      </c>
      <c r="AD341" s="33">
        <v>660.34408799999994</v>
      </c>
      <c r="AE341" s="33">
        <v>677.03721499999995</v>
      </c>
      <c r="AF341" s="34"/>
      <c r="AG341" s="34"/>
      <c r="AH341" s="34"/>
      <c r="AI341" s="34"/>
    </row>
    <row r="342" spans="1:35" ht="14.5" x14ac:dyDescent="0.35">
      <c r="A342" s="8" t="str">
        <f t="shared" si="5"/>
        <v>EnergieverbrauchRumänien</v>
      </c>
      <c r="B342" s="8">
        <v>342</v>
      </c>
      <c r="C342" s="32" t="s">
        <v>220</v>
      </c>
      <c r="D342" s="32" t="s">
        <v>99</v>
      </c>
      <c r="E342" s="32" t="s">
        <v>370</v>
      </c>
      <c r="F342" s="32" t="s">
        <v>67</v>
      </c>
      <c r="G342" s="32" t="s">
        <v>32</v>
      </c>
      <c r="H342" s="32" t="s">
        <v>371</v>
      </c>
      <c r="I342" s="33">
        <v>918.857079</v>
      </c>
      <c r="J342" s="33">
        <v>933.87032599999998</v>
      </c>
      <c r="K342" s="33">
        <v>928.95419700000002</v>
      </c>
      <c r="L342" s="33">
        <v>970.55360999999994</v>
      </c>
      <c r="M342" s="33">
        <v>994.73911299999997</v>
      </c>
      <c r="N342" s="33">
        <v>987.531881</v>
      </c>
      <c r="O342" s="33">
        <v>995.976045</v>
      </c>
      <c r="P342" s="33">
        <v>970.06508099999996</v>
      </c>
      <c r="Q342" s="33">
        <v>1002.441166</v>
      </c>
      <c r="R342" s="33">
        <v>911.70219399999996</v>
      </c>
      <c r="S342" s="33">
        <v>922.7192389999999</v>
      </c>
      <c r="T342" s="33">
        <v>945.82342500000004</v>
      </c>
      <c r="U342" s="33">
        <v>947.43798500000003</v>
      </c>
      <c r="V342" s="33">
        <v>905.66032999999993</v>
      </c>
      <c r="W342" s="33">
        <v>898.92134599999997</v>
      </c>
      <c r="X342" s="33">
        <v>904.35886899999991</v>
      </c>
      <c r="Y342" s="33">
        <v>918.385041</v>
      </c>
      <c r="Z342" s="33">
        <v>962.13308499999994</v>
      </c>
      <c r="AA342" s="33">
        <v>981.58651699999996</v>
      </c>
      <c r="AB342" s="33">
        <v>992.80137300000001</v>
      </c>
      <c r="AC342" s="33">
        <v>982.74159799999995</v>
      </c>
      <c r="AD342" s="33">
        <v>1058.4125859999999</v>
      </c>
      <c r="AE342" s="33">
        <v>1001.473127</v>
      </c>
      <c r="AF342" s="34"/>
      <c r="AG342" s="34"/>
      <c r="AH342" s="34"/>
      <c r="AI342" s="34"/>
    </row>
    <row r="343" spans="1:35" ht="14.5" x14ac:dyDescent="0.35">
      <c r="A343" s="8" t="str">
        <f t="shared" si="5"/>
        <v>EnergieverbrauchSchweden</v>
      </c>
      <c r="B343" s="8">
        <v>343</v>
      </c>
      <c r="C343" s="32" t="s">
        <v>220</v>
      </c>
      <c r="D343" s="32" t="s">
        <v>13</v>
      </c>
      <c r="E343" s="32" t="s">
        <v>370</v>
      </c>
      <c r="F343" s="32" t="s">
        <v>67</v>
      </c>
      <c r="G343" s="32" t="s">
        <v>32</v>
      </c>
      <c r="H343" s="32" t="s">
        <v>371</v>
      </c>
      <c r="I343" s="33">
        <v>1409.560911</v>
      </c>
      <c r="J343" s="33">
        <v>1382.425176</v>
      </c>
      <c r="K343" s="33">
        <v>1373.9366219999999</v>
      </c>
      <c r="L343" s="33">
        <v>1363.994334</v>
      </c>
      <c r="M343" s="33">
        <v>1354.1187339999999</v>
      </c>
      <c r="N343" s="33">
        <v>1327.664955</v>
      </c>
      <c r="O343" s="33">
        <v>1327.8366140000001</v>
      </c>
      <c r="P343" s="33">
        <v>1331.315652</v>
      </c>
      <c r="Q343" s="33">
        <v>1302.2513140000001</v>
      </c>
      <c r="R343" s="33">
        <v>1266.8208079999999</v>
      </c>
      <c r="S343" s="33">
        <v>1359.4778000000001</v>
      </c>
      <c r="T343" s="33">
        <v>1342.483469</v>
      </c>
      <c r="U343" s="33">
        <v>1352.8209280000001</v>
      </c>
      <c r="V343" s="33">
        <v>1326.0256510000002</v>
      </c>
      <c r="W343" s="33">
        <v>1294.928038</v>
      </c>
      <c r="X343" s="33">
        <v>1319.3003880000001</v>
      </c>
      <c r="Y343" s="33">
        <v>1341.353642</v>
      </c>
      <c r="Z343" s="33">
        <v>1333.4894180000001</v>
      </c>
      <c r="AA343" s="33">
        <v>1328.4380800000001</v>
      </c>
      <c r="AB343" s="33">
        <v>1310.642744</v>
      </c>
      <c r="AC343" s="33">
        <v>1298.7122400000001</v>
      </c>
      <c r="AD343" s="33">
        <v>1346.311989</v>
      </c>
      <c r="AE343" s="33">
        <v>1306.371351</v>
      </c>
      <c r="AF343" s="34"/>
      <c r="AG343" s="34"/>
      <c r="AH343" s="34"/>
      <c r="AI343" s="34"/>
    </row>
    <row r="344" spans="1:35" ht="14.5" x14ac:dyDescent="0.35">
      <c r="A344" s="8" t="str">
        <f t="shared" si="5"/>
        <v>EnergieverbrauchSlowakei</v>
      </c>
      <c r="B344" s="8">
        <v>344</v>
      </c>
      <c r="C344" s="32" t="s">
        <v>220</v>
      </c>
      <c r="D344" s="32" t="s">
        <v>23</v>
      </c>
      <c r="E344" s="32" t="s">
        <v>370</v>
      </c>
      <c r="F344" s="32" t="s">
        <v>67</v>
      </c>
      <c r="G344" s="32" t="s">
        <v>32</v>
      </c>
      <c r="H344" s="32" t="s">
        <v>371</v>
      </c>
      <c r="I344" s="33">
        <v>415.55644100000001</v>
      </c>
      <c r="J344" s="33">
        <v>438.49918099999996</v>
      </c>
      <c r="K344" s="33">
        <v>441.11642899999998</v>
      </c>
      <c r="L344" s="33">
        <v>418.93944099999999</v>
      </c>
      <c r="M344" s="33">
        <v>413.64962099999997</v>
      </c>
      <c r="N344" s="33">
        <v>435.52093000000002</v>
      </c>
      <c r="O344" s="33">
        <v>423.32126</v>
      </c>
      <c r="P344" s="33">
        <v>426.32404300000002</v>
      </c>
      <c r="Q344" s="33">
        <v>440.90078099999999</v>
      </c>
      <c r="R344" s="33">
        <v>404.22175699999997</v>
      </c>
      <c r="S344" s="33">
        <v>464.22164600000002</v>
      </c>
      <c r="T344" s="33">
        <v>435.52291400000001</v>
      </c>
      <c r="U344" s="33">
        <v>416.54333200000002</v>
      </c>
      <c r="V344" s="33">
        <v>423.19680299999999</v>
      </c>
      <c r="W344" s="33">
        <v>381.56881099999998</v>
      </c>
      <c r="X344" s="33">
        <v>398.80541700000003</v>
      </c>
      <c r="Y344" s="33">
        <v>413.83225500000003</v>
      </c>
      <c r="Z344" s="33">
        <v>441.22792900000002</v>
      </c>
      <c r="AA344" s="33">
        <v>435.42731900000001</v>
      </c>
      <c r="AB344" s="33">
        <v>428.852035</v>
      </c>
      <c r="AC344" s="33">
        <v>402.39882699999998</v>
      </c>
      <c r="AD344" s="33">
        <v>439.962875</v>
      </c>
      <c r="AE344" s="33">
        <v>415.13045599999998</v>
      </c>
      <c r="AF344" s="34"/>
      <c r="AG344" s="34"/>
      <c r="AH344" s="34"/>
      <c r="AI344" s="34"/>
    </row>
    <row r="345" spans="1:35" ht="14.5" x14ac:dyDescent="0.35">
      <c r="A345" s="8" t="str">
        <f t="shared" si="5"/>
        <v>EnergieverbrauchSlowenien</v>
      </c>
      <c r="B345" s="8">
        <v>345</v>
      </c>
      <c r="C345" s="32" t="s">
        <v>220</v>
      </c>
      <c r="D345" s="32" t="s">
        <v>26</v>
      </c>
      <c r="E345" s="32" t="s">
        <v>370</v>
      </c>
      <c r="F345" s="32" t="s">
        <v>67</v>
      </c>
      <c r="G345" s="32" t="s">
        <v>32</v>
      </c>
      <c r="H345" s="32" t="s">
        <v>371</v>
      </c>
      <c r="I345" s="33">
        <v>190.18486300000001</v>
      </c>
      <c r="J345" s="33">
        <v>200.197136</v>
      </c>
      <c r="K345" s="33">
        <v>195.750336</v>
      </c>
      <c r="L345" s="33">
        <v>202.474602</v>
      </c>
      <c r="M345" s="33">
        <v>206.57208600000001</v>
      </c>
      <c r="N345" s="33">
        <v>213.98306599999998</v>
      </c>
      <c r="O345" s="33">
        <v>213.48270300000001</v>
      </c>
      <c r="P345" s="33">
        <v>214.207989</v>
      </c>
      <c r="Q345" s="33">
        <v>229.10977499999998</v>
      </c>
      <c r="R345" s="33">
        <v>202.74967999999998</v>
      </c>
      <c r="S345" s="33">
        <v>211.32622499999999</v>
      </c>
      <c r="T345" s="33">
        <v>210.89893700000002</v>
      </c>
      <c r="U345" s="33">
        <v>205.56424100000001</v>
      </c>
      <c r="V345" s="33">
        <v>201.14349299999998</v>
      </c>
      <c r="W345" s="33">
        <v>192.928405</v>
      </c>
      <c r="X345" s="33">
        <v>197.417789</v>
      </c>
      <c r="Y345" s="33">
        <v>204.88767999999999</v>
      </c>
      <c r="Z345" s="33">
        <v>207.622568</v>
      </c>
      <c r="AA345" s="33">
        <v>207.359543</v>
      </c>
      <c r="AB345" s="33">
        <v>203.591059</v>
      </c>
      <c r="AC345" s="33">
        <v>186.139748</v>
      </c>
      <c r="AD345" s="33">
        <v>199.61078800000001</v>
      </c>
      <c r="AE345" s="33">
        <v>199.04809599999999</v>
      </c>
      <c r="AF345" s="34"/>
      <c r="AG345" s="34"/>
      <c r="AH345" s="34"/>
      <c r="AI345" s="34"/>
    </row>
    <row r="346" spans="1:35" ht="14.5" x14ac:dyDescent="0.35">
      <c r="A346" s="8" t="str">
        <f t="shared" si="5"/>
        <v>EnergieverbrauchSpanien</v>
      </c>
      <c r="B346" s="8">
        <v>346</v>
      </c>
      <c r="C346" s="32" t="s">
        <v>220</v>
      </c>
      <c r="D346" s="32" t="s">
        <v>8</v>
      </c>
      <c r="E346" s="32" t="s">
        <v>370</v>
      </c>
      <c r="F346" s="32" t="s">
        <v>67</v>
      </c>
      <c r="G346" s="32" t="s">
        <v>32</v>
      </c>
      <c r="H346" s="32" t="s">
        <v>371</v>
      </c>
      <c r="I346" s="33">
        <v>3196.1054079999999</v>
      </c>
      <c r="J346" s="33">
        <v>3353.0373039999999</v>
      </c>
      <c r="K346" s="33">
        <v>3412.2208869999999</v>
      </c>
      <c r="L346" s="33">
        <v>3626.5268289999999</v>
      </c>
      <c r="M346" s="33">
        <v>3790.5834100000002</v>
      </c>
      <c r="N346" s="33">
        <v>3923.5312730000001</v>
      </c>
      <c r="O346" s="33">
        <v>3828.0465520000002</v>
      </c>
      <c r="P346" s="33">
        <v>3929.976353</v>
      </c>
      <c r="Q346" s="33">
        <v>3787.7524530000001</v>
      </c>
      <c r="R346" s="33">
        <v>3525.2952869999999</v>
      </c>
      <c r="S346" s="33">
        <v>3579.7462099999998</v>
      </c>
      <c r="T346" s="33">
        <v>3449.54117</v>
      </c>
      <c r="U346" s="33">
        <v>3307.5834610000002</v>
      </c>
      <c r="V346" s="33">
        <v>3184.320643</v>
      </c>
      <c r="W346" s="33">
        <v>3146.1367049999999</v>
      </c>
      <c r="X346" s="33">
        <v>3179.7003679999998</v>
      </c>
      <c r="Y346" s="33">
        <v>3250.2913790000002</v>
      </c>
      <c r="Z346" s="33">
        <v>3336.7691570000002</v>
      </c>
      <c r="AA346" s="33">
        <v>3420.4131609999999</v>
      </c>
      <c r="AB346" s="33">
        <v>3412.7120650000002</v>
      </c>
      <c r="AC346" s="33">
        <v>3028.0045690000002</v>
      </c>
      <c r="AD346" s="33">
        <v>3291.1404589999997</v>
      </c>
      <c r="AE346" s="33">
        <v>3260.406559</v>
      </c>
      <c r="AF346" s="34"/>
      <c r="AG346" s="34"/>
      <c r="AH346" s="34"/>
      <c r="AI346" s="34"/>
    </row>
    <row r="347" spans="1:35" ht="14.5" x14ac:dyDescent="0.35">
      <c r="A347" s="8" t="str">
        <f t="shared" si="5"/>
        <v>EnergieverbrauchTschechische Republik</v>
      </c>
      <c r="B347" s="8">
        <v>347</v>
      </c>
      <c r="C347" s="32" t="s">
        <v>220</v>
      </c>
      <c r="D347" s="32" t="s">
        <v>22</v>
      </c>
      <c r="E347" s="32" t="s">
        <v>370</v>
      </c>
      <c r="F347" s="32" t="s">
        <v>67</v>
      </c>
      <c r="G347" s="32" t="s">
        <v>32</v>
      </c>
      <c r="H347" s="32" t="s">
        <v>371</v>
      </c>
      <c r="I347" s="33">
        <v>1004.456959</v>
      </c>
      <c r="J347" s="33">
        <v>1025.4026080000001</v>
      </c>
      <c r="K347" s="33">
        <v>999.96284300000002</v>
      </c>
      <c r="L347" s="33">
        <v>1044.3472730000001</v>
      </c>
      <c r="M347" s="33">
        <v>1051.1503700000001</v>
      </c>
      <c r="N347" s="33">
        <v>1042.0549939999999</v>
      </c>
      <c r="O347" s="33">
        <v>1053.1548210000001</v>
      </c>
      <c r="P347" s="33">
        <v>1030.5005209999999</v>
      </c>
      <c r="Q347" s="33">
        <v>1029.8566080000001</v>
      </c>
      <c r="R347" s="33">
        <v>996.262835</v>
      </c>
      <c r="S347" s="33">
        <v>1009.9040729999999</v>
      </c>
      <c r="T347" s="33">
        <v>977.07597799999996</v>
      </c>
      <c r="U347" s="33">
        <v>976.62254099999996</v>
      </c>
      <c r="V347" s="33">
        <v>968.46448600000008</v>
      </c>
      <c r="W347" s="33">
        <v>939.75208799999996</v>
      </c>
      <c r="X347" s="33">
        <v>967.15475399999991</v>
      </c>
      <c r="Y347" s="33">
        <v>992.06334100000004</v>
      </c>
      <c r="Z347" s="33">
        <v>1023.4798370000001</v>
      </c>
      <c r="AA347" s="33">
        <v>1012.827277</v>
      </c>
      <c r="AB347" s="33">
        <v>1014.357575</v>
      </c>
      <c r="AC347" s="33">
        <v>995.04302399999995</v>
      </c>
      <c r="AD347" s="33">
        <v>1059.8987500000001</v>
      </c>
      <c r="AE347" s="33">
        <v>1014.5594170000001</v>
      </c>
      <c r="AF347" s="34"/>
      <c r="AG347" s="34"/>
      <c r="AH347" s="34"/>
      <c r="AI347" s="34"/>
    </row>
    <row r="348" spans="1:35" ht="14.5" x14ac:dyDescent="0.35">
      <c r="A348" s="8" t="str">
        <f t="shared" si="5"/>
        <v>EnergieverbrauchUngarn</v>
      </c>
      <c r="B348" s="8">
        <v>348</v>
      </c>
      <c r="C348" s="32" t="s">
        <v>220</v>
      </c>
      <c r="D348" s="32" t="s">
        <v>24</v>
      </c>
      <c r="E348" s="32" t="s">
        <v>370</v>
      </c>
      <c r="F348" s="32" t="s">
        <v>67</v>
      </c>
      <c r="G348" s="32" t="s">
        <v>32</v>
      </c>
      <c r="H348" s="32" t="s">
        <v>371</v>
      </c>
      <c r="I348" s="33">
        <v>654.87840200000005</v>
      </c>
      <c r="J348" s="33">
        <v>689.5384499999999</v>
      </c>
      <c r="K348" s="33">
        <v>691.92906099999993</v>
      </c>
      <c r="L348" s="33">
        <v>722.66598699999997</v>
      </c>
      <c r="M348" s="33">
        <v>713.50533900000005</v>
      </c>
      <c r="N348" s="33">
        <v>760.51982200000009</v>
      </c>
      <c r="O348" s="33">
        <v>748.73669999999993</v>
      </c>
      <c r="P348" s="33">
        <v>706.95398</v>
      </c>
      <c r="Q348" s="33">
        <v>706.24277000000006</v>
      </c>
      <c r="R348" s="33">
        <v>693.42282</v>
      </c>
      <c r="S348" s="33">
        <v>706.71574999999996</v>
      </c>
      <c r="T348" s="33">
        <v>708.30262000000005</v>
      </c>
      <c r="U348" s="33">
        <v>670.03582999999992</v>
      </c>
      <c r="V348" s="33">
        <v>680.58236999999997</v>
      </c>
      <c r="W348" s="33">
        <v>660.49733700000002</v>
      </c>
      <c r="X348" s="33">
        <v>704.62285999999995</v>
      </c>
      <c r="Y348" s="33">
        <v>723.24265099999991</v>
      </c>
      <c r="Z348" s="33">
        <v>748.37009699999999</v>
      </c>
      <c r="AA348" s="33">
        <v>747.31788800000004</v>
      </c>
      <c r="AB348" s="33">
        <v>752.31776100000002</v>
      </c>
      <c r="AC348" s="33">
        <v>737.14952700000003</v>
      </c>
      <c r="AD348" s="33">
        <v>786.85063500000001</v>
      </c>
      <c r="AE348" s="33">
        <v>752.01078799999993</v>
      </c>
      <c r="AF348" s="34"/>
      <c r="AG348" s="34"/>
      <c r="AH348" s="34"/>
      <c r="AI348" s="34"/>
    </row>
    <row r="349" spans="1:35" ht="14.5" x14ac:dyDescent="0.35">
      <c r="A349" s="8" t="str">
        <f t="shared" si="5"/>
        <v>EnergieverbrauchVereinigtes Königreich Großbritannien und Nordirland</v>
      </c>
      <c r="B349" s="8">
        <v>349</v>
      </c>
      <c r="C349" s="32" t="s">
        <v>220</v>
      </c>
      <c r="D349" s="32" t="s">
        <v>57</v>
      </c>
      <c r="E349" s="32" t="s">
        <v>370</v>
      </c>
      <c r="F349" s="32" t="s">
        <v>67</v>
      </c>
      <c r="G349" s="32" t="s">
        <v>32</v>
      </c>
      <c r="H349" s="32" t="s">
        <v>371</v>
      </c>
      <c r="I349" s="33">
        <v>5844.1480999999994</v>
      </c>
      <c r="J349" s="33">
        <v>5893.5797999999995</v>
      </c>
      <c r="K349" s="33">
        <v>5742.8896919999997</v>
      </c>
      <c r="L349" s="33">
        <v>5786.1400800000001</v>
      </c>
      <c r="M349" s="33">
        <v>5814.1116840000004</v>
      </c>
      <c r="N349" s="33">
        <v>5766.5384000000004</v>
      </c>
      <c r="O349" s="33">
        <v>5662.2614630000007</v>
      </c>
      <c r="P349" s="33">
        <v>5571.9011059999993</v>
      </c>
      <c r="Q349" s="33">
        <v>5568.2056210000001</v>
      </c>
      <c r="R349" s="33">
        <v>5206.3682939999999</v>
      </c>
      <c r="S349" s="33">
        <v>5446.192865</v>
      </c>
      <c r="T349" s="33">
        <v>4975.6086869999999</v>
      </c>
      <c r="U349" s="33">
        <v>5135.470045</v>
      </c>
      <c r="V349" s="33">
        <v>5166.3191320000005</v>
      </c>
      <c r="W349" s="33">
        <v>4881.5591469999999</v>
      </c>
      <c r="X349" s="33">
        <v>5026.8119710000001</v>
      </c>
      <c r="Y349" s="33">
        <v>5103.1268820000005</v>
      </c>
      <c r="Z349" s="33">
        <v>5063.9658849999996</v>
      </c>
      <c r="AA349" s="33">
        <v>5132.3339219999998</v>
      </c>
      <c r="AB349" s="33">
        <v>5083.3815560000003</v>
      </c>
      <c r="AC349" s="34"/>
      <c r="AD349" s="34"/>
      <c r="AE349" s="33">
        <v>4759.1419999999998</v>
      </c>
      <c r="AF349" s="34"/>
      <c r="AG349" s="34"/>
      <c r="AH349" s="34"/>
      <c r="AI349" s="34"/>
    </row>
    <row r="350" spans="1:35" ht="14.5" x14ac:dyDescent="0.35">
      <c r="A350" s="8" t="str">
        <f t="shared" si="5"/>
        <v>EnergieverbrauchZypern</v>
      </c>
      <c r="B350" s="8">
        <v>350</v>
      </c>
      <c r="C350" s="32" t="s">
        <v>220</v>
      </c>
      <c r="D350" s="32" t="s">
        <v>30</v>
      </c>
      <c r="E350" s="32" t="s">
        <v>370</v>
      </c>
      <c r="F350" s="32" t="s">
        <v>67</v>
      </c>
      <c r="G350" s="32" t="s">
        <v>32</v>
      </c>
      <c r="H350" s="32" t="s">
        <v>371</v>
      </c>
      <c r="I350" s="33">
        <v>57.250489999999999</v>
      </c>
      <c r="J350" s="33">
        <v>57.703082000000002</v>
      </c>
      <c r="K350" s="33">
        <v>58.799765000000001</v>
      </c>
      <c r="L350" s="33">
        <v>62.070224000000003</v>
      </c>
      <c r="M350" s="33">
        <v>63.798858000000003</v>
      </c>
      <c r="N350" s="33">
        <v>63.952815000000001</v>
      </c>
      <c r="O350" s="33">
        <v>64.863343</v>
      </c>
      <c r="P350" s="33">
        <v>68.07057300000001</v>
      </c>
      <c r="Q350" s="33">
        <v>70.094297000000012</v>
      </c>
      <c r="R350" s="33">
        <v>69.578340999999995</v>
      </c>
      <c r="S350" s="33">
        <v>68.905862999999997</v>
      </c>
      <c r="T350" s="33">
        <v>67.583848000000003</v>
      </c>
      <c r="U350" s="33">
        <v>62.500512000000001</v>
      </c>
      <c r="V350" s="33">
        <v>57.461951999999997</v>
      </c>
      <c r="W350" s="33">
        <v>57.666792999999998</v>
      </c>
      <c r="X350" s="33">
        <v>59.616807000000001</v>
      </c>
      <c r="Y350" s="33">
        <v>62.408697999999994</v>
      </c>
      <c r="Z350" s="33">
        <v>64.960118999999992</v>
      </c>
      <c r="AA350" s="33">
        <v>66.204740000000001</v>
      </c>
      <c r="AB350" s="33">
        <v>68.104675</v>
      </c>
      <c r="AC350" s="33">
        <v>63.887740999999998</v>
      </c>
      <c r="AD350" s="33">
        <v>66.359335000000002</v>
      </c>
      <c r="AE350" s="33">
        <v>67.390551000000002</v>
      </c>
      <c r="AF350" s="34"/>
      <c r="AG350" s="34"/>
      <c r="AH350" s="34"/>
      <c r="AI350" s="34"/>
    </row>
    <row r="351" spans="1:35" ht="14.5" x14ac:dyDescent="0.35">
      <c r="A351" s="8" t="str">
        <f t="shared" si="5"/>
        <v>ExportentwicklungBelgien</v>
      </c>
      <c r="B351" s="8">
        <v>351</v>
      </c>
      <c r="C351" s="32" t="s">
        <v>178</v>
      </c>
      <c r="D351" s="32" t="s">
        <v>9</v>
      </c>
      <c r="E351" s="32" t="s">
        <v>150</v>
      </c>
      <c r="F351" s="32" t="s">
        <v>343</v>
      </c>
      <c r="G351" s="32" t="s">
        <v>32</v>
      </c>
      <c r="H351" s="32" t="s">
        <v>376</v>
      </c>
      <c r="I351" s="33">
        <v>12.620184773001725</v>
      </c>
      <c r="J351" s="33">
        <v>-1.0962089923269502</v>
      </c>
      <c r="K351" s="33">
        <v>5.3425856348124086</v>
      </c>
      <c r="L351" s="33">
        <v>2.5644653635722676</v>
      </c>
      <c r="M351" s="33">
        <v>7.443620600140008</v>
      </c>
      <c r="N351" s="33">
        <v>5.342952249232269</v>
      </c>
      <c r="O351" s="33">
        <v>6.4447021493635646</v>
      </c>
      <c r="P351" s="33">
        <v>4.4115753549296244</v>
      </c>
      <c r="Q351" s="33">
        <v>-1.0206756208237948</v>
      </c>
      <c r="R351" s="33">
        <v>-13.952749577727161</v>
      </c>
      <c r="S351" s="33">
        <v>11.503903255054524</v>
      </c>
      <c r="T351" s="33">
        <v>6.3738796476205692</v>
      </c>
      <c r="U351" s="33">
        <v>-3.2556672935506015</v>
      </c>
      <c r="V351" s="33">
        <v>2.6074405177638482E-2</v>
      </c>
      <c r="W351" s="33">
        <v>3.4472084384571815</v>
      </c>
      <c r="X351" s="33">
        <v>1.6111127360432675</v>
      </c>
      <c r="Y351" s="33">
        <v>8.8249113532103536</v>
      </c>
      <c r="Z351" s="33">
        <v>6.1699864409317797</v>
      </c>
      <c r="AA351" s="33">
        <v>2.1010595178183848</v>
      </c>
      <c r="AB351" s="33">
        <v>2.7116179161314165</v>
      </c>
      <c r="AC351" s="33">
        <v>-5.2637599883336179</v>
      </c>
      <c r="AD351" s="33">
        <v>17.691693090441646</v>
      </c>
      <c r="AE351" s="33">
        <v>5.2557771787017771</v>
      </c>
      <c r="AF351" s="33">
        <v>-10.318727308174076</v>
      </c>
      <c r="AG351" s="33">
        <v>-2.2449774762573469</v>
      </c>
      <c r="AH351" s="33">
        <v>1.8099944546694928</v>
      </c>
      <c r="AI351" s="33">
        <v>2.6499930912526963</v>
      </c>
    </row>
    <row r="352" spans="1:35" ht="14.5" x14ac:dyDescent="0.35">
      <c r="A352" s="8" t="str">
        <f t="shared" si="5"/>
        <v>ExportentwicklungBulgarien</v>
      </c>
      <c r="B352" s="8">
        <v>352</v>
      </c>
      <c r="C352" s="32" t="s">
        <v>178</v>
      </c>
      <c r="D352" s="32" t="s">
        <v>25</v>
      </c>
      <c r="E352" s="32" t="s">
        <v>150</v>
      </c>
      <c r="F352" s="32" t="s">
        <v>343</v>
      </c>
      <c r="G352" s="32" t="s">
        <v>32</v>
      </c>
      <c r="H352" s="32" t="s">
        <v>376</v>
      </c>
      <c r="I352" s="33">
        <v>-32.354391732033363</v>
      </c>
      <c r="J352" s="33">
        <v>17.564999548948009</v>
      </c>
      <c r="K352" s="33">
        <v>18.342304310471718</v>
      </c>
      <c r="L352" s="33">
        <v>13.25273414704921</v>
      </c>
      <c r="M352" s="33">
        <v>39.496859123745736</v>
      </c>
      <c r="N352" s="33">
        <v>11.568849479880484</v>
      </c>
      <c r="O352" s="33">
        <v>8.644104592821293</v>
      </c>
      <c r="P352" s="33">
        <v>42.52495032138458</v>
      </c>
      <c r="Q352" s="33">
        <v>3.4727953137845873</v>
      </c>
      <c r="R352" s="33">
        <v>-12.110745267367022</v>
      </c>
      <c r="S352" s="33">
        <v>22.889034968448939</v>
      </c>
      <c r="T352" s="33">
        <v>19.85626508056211</v>
      </c>
      <c r="U352" s="33">
        <v>3.0195549722464676</v>
      </c>
      <c r="V352" s="33">
        <v>11.827778851811971</v>
      </c>
      <c r="W352" s="33">
        <v>1.3574367144913282</v>
      </c>
      <c r="X352" s="33">
        <v>6.7257919173966201</v>
      </c>
      <c r="Y352" s="33">
        <v>7.9459020088086731</v>
      </c>
      <c r="Z352" s="33">
        <v>8.2685639602827337</v>
      </c>
      <c r="AA352" s="33">
        <v>0.11113171693611434</v>
      </c>
      <c r="AB352" s="33">
        <v>3.2240278942631022</v>
      </c>
      <c r="AC352" s="33">
        <v>-4.4915206270654267</v>
      </c>
      <c r="AD352" s="33">
        <v>8.0305421883646773</v>
      </c>
      <c r="AE352" s="33">
        <v>8.6916846200378899</v>
      </c>
      <c r="AF352" s="33">
        <v>-1.9028188818419949</v>
      </c>
      <c r="AG352" s="33">
        <v>-0.30000416160295629</v>
      </c>
      <c r="AH352" s="33">
        <v>3.2000043678612826</v>
      </c>
      <c r="AI352" s="33">
        <v>3.0999942486825205</v>
      </c>
    </row>
    <row r="353" spans="1:35" ht="14.5" x14ac:dyDescent="0.35">
      <c r="A353" s="8" t="str">
        <f t="shared" si="5"/>
        <v>ExportentwicklungDänemark</v>
      </c>
      <c r="B353" s="8">
        <v>353</v>
      </c>
      <c r="C353" s="32" t="s">
        <v>178</v>
      </c>
      <c r="D353" s="32" t="s">
        <v>5</v>
      </c>
      <c r="E353" s="32" t="s">
        <v>150</v>
      </c>
      <c r="F353" s="32" t="s">
        <v>343</v>
      </c>
      <c r="G353" s="32" t="s">
        <v>32</v>
      </c>
      <c r="H353" s="32" t="s">
        <v>376</v>
      </c>
      <c r="I353" s="33">
        <v>9.4595300374733995</v>
      </c>
      <c r="J353" s="33">
        <v>2.6727899879720525</v>
      </c>
      <c r="K353" s="33">
        <v>3.5905499003754642</v>
      </c>
      <c r="L353" s="33">
        <v>-1.6907110893450579</v>
      </c>
      <c r="M353" s="33">
        <v>4.3396832700494485</v>
      </c>
      <c r="N353" s="33">
        <v>5.8480832274888144</v>
      </c>
      <c r="O353" s="33">
        <v>5.3223448962129964</v>
      </c>
      <c r="P353" s="33">
        <v>0.65449647578820702</v>
      </c>
      <c r="Q353" s="33">
        <v>2.5670215599280084</v>
      </c>
      <c r="R353" s="33">
        <v>-10.377482468543121</v>
      </c>
      <c r="S353" s="33">
        <v>6.6062819214998285</v>
      </c>
      <c r="T353" s="33">
        <v>6.2257325195424187</v>
      </c>
      <c r="U353" s="33">
        <v>-0.37971978115409399</v>
      </c>
      <c r="V353" s="33">
        <v>2.006217064825023</v>
      </c>
      <c r="W353" s="33">
        <v>3.1431922576208109</v>
      </c>
      <c r="X353" s="33">
        <v>3.8441616432239414</v>
      </c>
      <c r="Y353" s="33">
        <v>0.82072362998924575</v>
      </c>
      <c r="Z353" s="33">
        <v>4.2662598823149693</v>
      </c>
      <c r="AA353" s="33">
        <v>1.6510501600737229</v>
      </c>
      <c r="AB353" s="33">
        <v>6.2592468890883026</v>
      </c>
      <c r="AC353" s="33">
        <v>-1.9869096233834114</v>
      </c>
      <c r="AD353" s="33">
        <v>11.788343024940588</v>
      </c>
      <c r="AE353" s="33">
        <v>5.5730867824534016</v>
      </c>
      <c r="AF353" s="33">
        <v>5.5230109085194812</v>
      </c>
      <c r="AG353" s="33">
        <v>5.9499998965828951</v>
      </c>
      <c r="AH353" s="33">
        <v>2.000015617496274</v>
      </c>
      <c r="AI353" s="33">
        <v>2.4499943539697284</v>
      </c>
    </row>
    <row r="354" spans="1:35" ht="14.5" x14ac:dyDescent="0.35">
      <c r="A354" s="8" t="str">
        <f t="shared" si="5"/>
        <v>ExportentwicklungDeutschland</v>
      </c>
      <c r="B354" s="8">
        <v>354</v>
      </c>
      <c r="C354" s="32" t="s">
        <v>178</v>
      </c>
      <c r="D354" s="32" t="s">
        <v>2</v>
      </c>
      <c r="E354" s="32" t="s">
        <v>150</v>
      </c>
      <c r="F354" s="32" t="s">
        <v>343</v>
      </c>
      <c r="G354" s="32" t="s">
        <v>32</v>
      </c>
      <c r="H354" s="32" t="s">
        <v>376</v>
      </c>
      <c r="I354" s="33">
        <v>13.384206448069207</v>
      </c>
      <c r="J354" s="33">
        <v>5.8929779426394333</v>
      </c>
      <c r="K354" s="33">
        <v>2.7910935963166565</v>
      </c>
      <c r="L354" s="33">
        <v>2.0323077485508065</v>
      </c>
      <c r="M354" s="33">
        <v>10.497988076451549</v>
      </c>
      <c r="N354" s="33">
        <v>6.678443336641692</v>
      </c>
      <c r="O354" s="33">
        <v>11.828202827339851</v>
      </c>
      <c r="P354" s="33">
        <v>9.016586207507828</v>
      </c>
      <c r="Q354" s="33">
        <v>0.80673660841080164</v>
      </c>
      <c r="R354" s="33">
        <v>-17.153229726300211</v>
      </c>
      <c r="S354" s="33">
        <v>15.644226725440419</v>
      </c>
      <c r="T354" s="33">
        <v>8.3636665667718262</v>
      </c>
      <c r="U354" s="33">
        <v>2.0190542875254209</v>
      </c>
      <c r="V354" s="33">
        <v>-0.27656366599150317</v>
      </c>
      <c r="W354" s="33">
        <v>3.6811471145495887</v>
      </c>
      <c r="X354" s="33">
        <v>3.7151234610331301</v>
      </c>
      <c r="Y354" s="33">
        <v>1.42887980822033</v>
      </c>
      <c r="Z354" s="33">
        <v>4.1087310417957639</v>
      </c>
      <c r="AA354" s="33">
        <v>2.0015762278303697</v>
      </c>
      <c r="AB354" s="33">
        <v>1.0869823187373839</v>
      </c>
      <c r="AC354" s="33">
        <v>-8.8672195309436148</v>
      </c>
      <c r="AD354" s="33">
        <v>10.240001068664554</v>
      </c>
      <c r="AE354" s="33">
        <v>1.5421220818518293</v>
      </c>
      <c r="AF354" s="33">
        <v>-0.90225397277298214</v>
      </c>
      <c r="AG354" s="33">
        <v>0.21142485558083024</v>
      </c>
      <c r="AH354" s="33">
        <v>1.1306849686621803</v>
      </c>
      <c r="AI354" s="33">
        <v>2.6621536403673645</v>
      </c>
    </row>
    <row r="355" spans="1:35" ht="14.5" x14ac:dyDescent="0.35">
      <c r="A355" s="8" t="str">
        <f t="shared" si="5"/>
        <v>ExportentwicklungEstland</v>
      </c>
      <c r="B355" s="8">
        <v>355</v>
      </c>
      <c r="C355" s="32" t="s">
        <v>178</v>
      </c>
      <c r="D355" s="32" t="s">
        <v>18</v>
      </c>
      <c r="E355" s="32" t="s">
        <v>150</v>
      </c>
      <c r="F355" s="32" t="s">
        <v>343</v>
      </c>
      <c r="G355" s="32" t="s">
        <v>32</v>
      </c>
      <c r="H355" s="32" t="s">
        <v>376</v>
      </c>
      <c r="I355" s="33">
        <v>-14.378742749647273</v>
      </c>
      <c r="J355" s="33">
        <v>9.9978395321671769</v>
      </c>
      <c r="K355" s="33">
        <v>8.8144824096513901</v>
      </c>
      <c r="L355" s="33">
        <v>14.242971211796743</v>
      </c>
      <c r="M355" s="33">
        <v>18.279391365357526</v>
      </c>
      <c r="N355" s="33">
        <v>26.728263970331881</v>
      </c>
      <c r="O355" s="33">
        <v>14.864553427388728</v>
      </c>
      <c r="P355" s="33">
        <v>16.611400059725284</v>
      </c>
      <c r="Q355" s="33">
        <v>-1.2109434395115102</v>
      </c>
      <c r="R355" s="33">
        <v>-23.901024346973742</v>
      </c>
      <c r="S355" s="33">
        <v>34.853807394791005</v>
      </c>
      <c r="T355" s="33">
        <v>32.633503927166544</v>
      </c>
      <c r="U355" s="33">
        <v>2.7256297277941144</v>
      </c>
      <c r="V355" s="33">
        <v>2.7317180565694485</v>
      </c>
      <c r="W355" s="33">
        <v>1.9403102917373758</v>
      </c>
      <c r="X355" s="33">
        <v>-1.4124817319705443</v>
      </c>
      <c r="Y355" s="33">
        <v>5.3500382519692096</v>
      </c>
      <c r="Z355" s="33">
        <v>3.245119536944145</v>
      </c>
      <c r="AA355" s="33">
        <v>0.83956443080901977</v>
      </c>
      <c r="AB355" s="33">
        <v>4.6339025945897987</v>
      </c>
      <c r="AC355" s="33">
        <v>3.7202589536888837</v>
      </c>
      <c r="AD355" s="33">
        <v>12.009337313188922</v>
      </c>
      <c r="AE355" s="33">
        <v>1.0818670993293438</v>
      </c>
      <c r="AF355" s="33">
        <v>-13.398412506748727</v>
      </c>
      <c r="AG355" s="33">
        <v>-1.9000096959711925</v>
      </c>
      <c r="AH355" s="33">
        <v>2.8000457430384671</v>
      </c>
      <c r="AI355" s="33">
        <v>3.0999381013564431</v>
      </c>
    </row>
    <row r="356" spans="1:35" ht="14.5" x14ac:dyDescent="0.35">
      <c r="A356" s="8" t="str">
        <f t="shared" si="5"/>
        <v>ExportentwicklungEU27</v>
      </c>
      <c r="B356" s="8">
        <v>356</v>
      </c>
      <c r="C356" s="32" t="s">
        <v>178</v>
      </c>
      <c r="D356" s="32" t="s">
        <v>367</v>
      </c>
      <c r="E356" s="32" t="s">
        <v>150</v>
      </c>
      <c r="F356" s="32" t="s">
        <v>343</v>
      </c>
      <c r="G356" s="32" t="s">
        <v>32</v>
      </c>
      <c r="H356" s="32" t="s">
        <v>376</v>
      </c>
      <c r="I356" s="33">
        <v>12.992189370121295</v>
      </c>
      <c r="J356" s="33">
        <v>3.7366072939557</v>
      </c>
      <c r="K356" s="33">
        <v>2.5290712076922404</v>
      </c>
      <c r="L356" s="33">
        <v>2.0015730349438314</v>
      </c>
      <c r="M356" s="33">
        <v>8.9556630741819419</v>
      </c>
      <c r="N356" s="33">
        <v>5.8567284558547499</v>
      </c>
      <c r="O356" s="33">
        <v>9.0764373218635797</v>
      </c>
      <c r="P356" s="33">
        <v>7.1250324904640934</v>
      </c>
      <c r="Q356" s="33">
        <v>0.60453188860701346</v>
      </c>
      <c r="R356" s="33">
        <v>-14.029476533311524</v>
      </c>
      <c r="S356" s="33">
        <v>12.923929942125099</v>
      </c>
      <c r="T356" s="33">
        <v>6.979852692584231</v>
      </c>
      <c r="U356" s="33">
        <v>1.4470404106767631</v>
      </c>
      <c r="V356" s="33">
        <v>1.3015925399267445</v>
      </c>
      <c r="W356" s="33">
        <v>3.7536533257674023</v>
      </c>
      <c r="X356" s="33">
        <v>5.5893387375023167</v>
      </c>
      <c r="Y356" s="33">
        <v>3.1374283000211562</v>
      </c>
      <c r="Z356" s="33">
        <v>5.2625169306872408</v>
      </c>
      <c r="AA356" s="33">
        <v>3.1797249151143063</v>
      </c>
      <c r="AB356" s="33">
        <v>2.1616449218218037</v>
      </c>
      <c r="AC356" s="33">
        <v>-6.0243935992065332</v>
      </c>
      <c r="AD356" s="33">
        <v>11.302224123839252</v>
      </c>
      <c r="AE356" s="33">
        <v>4.6292524524802445</v>
      </c>
      <c r="AF356" s="33">
        <v>-1.3546763628237386</v>
      </c>
      <c r="AG356" s="33">
        <v>0.14459613961935247</v>
      </c>
      <c r="AH356" s="33">
        <v>2.1754715858515681</v>
      </c>
      <c r="AI356" s="33">
        <v>3.0443918884377723</v>
      </c>
    </row>
    <row r="357" spans="1:35" ht="14.5" x14ac:dyDescent="0.35">
      <c r="A357" s="8" t="str">
        <f t="shared" si="5"/>
        <v>ExportentwicklungFinnland</v>
      </c>
      <c r="B357" s="8">
        <v>357</v>
      </c>
      <c r="C357" s="32" t="s">
        <v>178</v>
      </c>
      <c r="D357" s="32" t="s">
        <v>14</v>
      </c>
      <c r="E357" s="32" t="s">
        <v>150</v>
      </c>
      <c r="F357" s="32" t="s">
        <v>343</v>
      </c>
      <c r="G357" s="32" t="s">
        <v>32</v>
      </c>
      <c r="H357" s="32" t="s">
        <v>376</v>
      </c>
      <c r="I357" s="33">
        <v>19.882830566832823</v>
      </c>
      <c r="J357" s="33">
        <v>2.3019547325102963</v>
      </c>
      <c r="K357" s="33">
        <v>4.0812905929185064</v>
      </c>
      <c r="L357" s="33">
        <v>-0.62804460727082301</v>
      </c>
      <c r="M357" s="33">
        <v>8.3660819187294919</v>
      </c>
      <c r="N357" s="33">
        <v>5.7275310303574116</v>
      </c>
      <c r="O357" s="33">
        <v>11.750353606789247</v>
      </c>
      <c r="P357" s="33">
        <v>9.4358130557225621</v>
      </c>
      <c r="Q357" s="33">
        <v>0.30793696689315198</v>
      </c>
      <c r="R357" s="33">
        <v>-22.371474280443337</v>
      </c>
      <c r="S357" s="33">
        <v>5.5179072055847342</v>
      </c>
      <c r="T357" s="33">
        <v>0.10381292558901123</v>
      </c>
      <c r="U357" s="33">
        <v>-0.60641214933558274</v>
      </c>
      <c r="V357" s="33">
        <v>0.54644808743169904</v>
      </c>
      <c r="W357" s="33">
        <v>-2.7015618404389983</v>
      </c>
      <c r="X357" s="33">
        <v>-4.1684743311641341</v>
      </c>
      <c r="Y357" s="33">
        <v>3.1142717018146016</v>
      </c>
      <c r="Z357" s="33">
        <v>8.6563614744352009</v>
      </c>
      <c r="AA357" s="33">
        <v>0.84179335656682497</v>
      </c>
      <c r="AB357" s="33">
        <v>3.9334190360118271</v>
      </c>
      <c r="AC357" s="33">
        <v>-4.5299021733892317</v>
      </c>
      <c r="AD357" s="33">
        <v>5.5457405818316374</v>
      </c>
      <c r="AE357" s="33">
        <v>2.0118286597905239</v>
      </c>
      <c r="AF357" s="33">
        <v>2.1393633479708001</v>
      </c>
      <c r="AG357" s="33">
        <v>-2.2582619339045209</v>
      </c>
      <c r="AH357" s="33">
        <v>3.2000031306743466</v>
      </c>
      <c r="AI357" s="33">
        <v>2.459990999311529</v>
      </c>
    </row>
    <row r="358" spans="1:35" ht="14.5" x14ac:dyDescent="0.35">
      <c r="A358" s="8" t="str">
        <f t="shared" si="5"/>
        <v>ExportentwicklungFrankreich</v>
      </c>
      <c r="B358" s="8">
        <v>358</v>
      </c>
      <c r="C358" s="32" t="s">
        <v>178</v>
      </c>
      <c r="D358" s="32" t="s">
        <v>0</v>
      </c>
      <c r="E358" s="32" t="s">
        <v>150</v>
      </c>
      <c r="F358" s="32" t="s">
        <v>343</v>
      </c>
      <c r="G358" s="32" t="s">
        <v>32</v>
      </c>
      <c r="H358" s="32" t="s">
        <v>376</v>
      </c>
      <c r="I358" s="33">
        <v>12.280807200492873</v>
      </c>
      <c r="J358" s="33">
        <v>3.1031643255691677</v>
      </c>
      <c r="K358" s="33">
        <v>1.8142994278947242</v>
      </c>
      <c r="L358" s="33">
        <v>-0.39414567142284795</v>
      </c>
      <c r="M358" s="33">
        <v>5.6611922573448936</v>
      </c>
      <c r="N358" s="33">
        <v>3.856635428366431</v>
      </c>
      <c r="O358" s="33">
        <v>6.3090955022525321</v>
      </c>
      <c r="P358" s="33">
        <v>1.3298726593998396</v>
      </c>
      <c r="Q358" s="33">
        <v>-0.14900084429203275</v>
      </c>
      <c r="R358" s="33">
        <v>-12.492574023860499</v>
      </c>
      <c r="S358" s="33">
        <v>10.202182304441138</v>
      </c>
      <c r="T358" s="33">
        <v>5.5956705474352617</v>
      </c>
      <c r="U358" s="33">
        <v>1.5315068139343282</v>
      </c>
      <c r="V358" s="33">
        <v>1.1565081700648108</v>
      </c>
      <c r="W358" s="33">
        <v>1.7861802870303194</v>
      </c>
      <c r="X358" s="33">
        <v>4.5669464033040441</v>
      </c>
      <c r="Y358" s="33">
        <v>1.7953968434905931</v>
      </c>
      <c r="Z358" s="33">
        <v>5.1281492685546937</v>
      </c>
      <c r="AA358" s="33">
        <v>4.1024315138134142</v>
      </c>
      <c r="AB358" s="33">
        <v>1.7557978872530668</v>
      </c>
      <c r="AC358" s="33">
        <v>-14.9545967790296</v>
      </c>
      <c r="AD358" s="33">
        <v>9.8762579027712718</v>
      </c>
      <c r="AE358" s="33">
        <v>3.0805281989957507</v>
      </c>
      <c r="AF358" s="33">
        <v>2.699640679328823</v>
      </c>
      <c r="AG358" s="33">
        <v>1.4699900291732035</v>
      </c>
      <c r="AH358" s="33">
        <v>3.0000056462980353</v>
      </c>
      <c r="AI358" s="33">
        <v>3.8117372613033496</v>
      </c>
    </row>
    <row r="359" spans="1:35" ht="14.5" x14ac:dyDescent="0.35">
      <c r="A359" s="8" t="str">
        <f t="shared" si="5"/>
        <v>ExportentwicklungGriechenland</v>
      </c>
      <c r="B359" s="8">
        <v>359</v>
      </c>
      <c r="C359" s="32" t="s">
        <v>178</v>
      </c>
      <c r="D359" s="32" t="s">
        <v>6</v>
      </c>
      <c r="E359" s="32" t="s">
        <v>150</v>
      </c>
      <c r="F359" s="32" t="s">
        <v>343</v>
      </c>
      <c r="G359" s="32" t="s">
        <v>32</v>
      </c>
      <c r="H359" s="32" t="s">
        <v>376</v>
      </c>
      <c r="I359" s="33">
        <v>13.047215237453329</v>
      </c>
      <c r="J359" s="33">
        <v>1.8897291347633143</v>
      </c>
      <c r="K359" s="33">
        <v>-6.9828858215494876</v>
      </c>
      <c r="L359" s="33">
        <v>0.99971646220440391</v>
      </c>
      <c r="M359" s="33">
        <v>9.1833564531137597</v>
      </c>
      <c r="N359" s="33">
        <v>8.335253156051408</v>
      </c>
      <c r="O359" s="33">
        <v>12.779527035793507</v>
      </c>
      <c r="P359" s="33">
        <v>12.563665993997603</v>
      </c>
      <c r="Q359" s="33">
        <v>1.0117482245548501</v>
      </c>
      <c r="R359" s="33">
        <v>-12.200160996659136</v>
      </c>
      <c r="S359" s="33">
        <v>8.4115916350092022</v>
      </c>
      <c r="T359" s="33">
        <v>5.8174040418443695</v>
      </c>
      <c r="U359" s="33">
        <v>8.5521725154451786</v>
      </c>
      <c r="V359" s="33">
        <v>1.0560655947867872</v>
      </c>
      <c r="W359" s="33">
        <v>2.5321917743969351</v>
      </c>
      <c r="X359" s="33">
        <v>8.0958673091743805</v>
      </c>
      <c r="Y359" s="33">
        <v>5.3101065124624682</v>
      </c>
      <c r="Z359" s="33">
        <v>5.8029818210486326</v>
      </c>
      <c r="AA359" s="33">
        <v>9.734076973967646</v>
      </c>
      <c r="AB359" s="33">
        <v>2.0279163596987644</v>
      </c>
      <c r="AC359" s="33">
        <v>4.2228903479099955</v>
      </c>
      <c r="AD359" s="33">
        <v>14.415112026470453</v>
      </c>
      <c r="AE359" s="33">
        <v>4.1427478409387817</v>
      </c>
      <c r="AF359" s="33">
        <v>0.10890086353234096</v>
      </c>
      <c r="AG359" s="33">
        <v>1.3000094333518035</v>
      </c>
      <c r="AH359" s="33">
        <v>3.9399970344329063</v>
      </c>
      <c r="AI359" s="33">
        <v>3.5500034800568017</v>
      </c>
    </row>
    <row r="360" spans="1:35" ht="14.5" x14ac:dyDescent="0.35">
      <c r="A360" s="8" t="str">
        <f t="shared" si="5"/>
        <v>ExportentwicklungIrland</v>
      </c>
      <c r="B360" s="8">
        <v>360</v>
      </c>
      <c r="C360" s="32" t="s">
        <v>178</v>
      </c>
      <c r="D360" s="32" t="s">
        <v>4</v>
      </c>
      <c r="E360" s="32" t="s">
        <v>150</v>
      </c>
      <c r="F360" s="32" t="s">
        <v>343</v>
      </c>
      <c r="G360" s="32" t="s">
        <v>32</v>
      </c>
      <c r="H360" s="32" t="s">
        <v>376</v>
      </c>
      <c r="I360" s="33">
        <v>17.376369010369615</v>
      </c>
      <c r="J360" s="33">
        <v>11.760701465968211</v>
      </c>
      <c r="K360" s="33">
        <v>7.3439869569771332</v>
      </c>
      <c r="L360" s="33">
        <v>-6.967336566160526</v>
      </c>
      <c r="M360" s="33">
        <v>6.9959345051747732</v>
      </c>
      <c r="N360" s="33">
        <v>3.9231669191967597</v>
      </c>
      <c r="O360" s="33">
        <v>2.7729332189094578</v>
      </c>
      <c r="P360" s="33">
        <v>8.7774325944814677</v>
      </c>
      <c r="Q360" s="33">
        <v>-5.9202199664694177</v>
      </c>
      <c r="R360" s="33">
        <v>6.3074857890986067</v>
      </c>
      <c r="S360" s="33">
        <v>2.4826249267537293</v>
      </c>
      <c r="T360" s="33">
        <v>-0.6354847830833279</v>
      </c>
      <c r="U360" s="33">
        <v>-2.1962772519743936</v>
      </c>
      <c r="V360" s="33">
        <v>-0.35061841612181865</v>
      </c>
      <c r="W360" s="33">
        <v>16.305312984801418</v>
      </c>
      <c r="X360" s="33">
        <v>59.148625491661903</v>
      </c>
      <c r="Y360" s="33">
        <v>0.80413564029593942</v>
      </c>
      <c r="Z360" s="33">
        <v>3.4154081108143117</v>
      </c>
      <c r="AA360" s="33">
        <v>8.6257175528216408</v>
      </c>
      <c r="AB360" s="33">
        <v>7.2062254819630596</v>
      </c>
      <c r="AC360" s="33">
        <v>15.899718539199952</v>
      </c>
      <c r="AD360" s="33">
        <v>18.430875436249323</v>
      </c>
      <c r="AE360" s="33">
        <v>22.626371015842111</v>
      </c>
      <c r="AF360" s="33">
        <v>-13.847991314850347</v>
      </c>
      <c r="AG360" s="33">
        <v>2.0999742809366921</v>
      </c>
      <c r="AH360" s="33">
        <v>2.300017996880527</v>
      </c>
      <c r="AI360" s="33">
        <v>3.9999847968162214</v>
      </c>
    </row>
    <row r="361" spans="1:35" ht="14.5" x14ac:dyDescent="0.35">
      <c r="A361" s="8" t="str">
        <f t="shared" si="5"/>
        <v>ExportentwicklungItalien</v>
      </c>
      <c r="B361" s="8">
        <v>361</v>
      </c>
      <c r="C361" s="32" t="s">
        <v>178</v>
      </c>
      <c r="D361" s="32" t="s">
        <v>3</v>
      </c>
      <c r="E361" s="32" t="s">
        <v>150</v>
      </c>
      <c r="F361" s="32" t="s">
        <v>343</v>
      </c>
      <c r="G361" s="32" t="s">
        <v>32</v>
      </c>
      <c r="H361" s="32" t="s">
        <v>376</v>
      </c>
      <c r="I361" s="33">
        <v>12.371739697806007</v>
      </c>
      <c r="J361" s="33">
        <v>2.832377292751346</v>
      </c>
      <c r="K361" s="33">
        <v>-2.6128247769998723</v>
      </c>
      <c r="L361" s="33">
        <v>-0.64542573426224692</v>
      </c>
      <c r="M361" s="33">
        <v>6.434203442514729</v>
      </c>
      <c r="N361" s="33">
        <v>3.3424149230906011</v>
      </c>
      <c r="O361" s="33">
        <v>8.2091663892238671</v>
      </c>
      <c r="P361" s="33">
        <v>7.1459628927467094</v>
      </c>
      <c r="Q361" s="33">
        <v>-1.7690606897096046</v>
      </c>
      <c r="R361" s="33">
        <v>-18.849755051930046</v>
      </c>
      <c r="S361" s="33">
        <v>12.128035102953035</v>
      </c>
      <c r="T361" s="33">
        <v>5.801057790398545</v>
      </c>
      <c r="U361" s="33">
        <v>1.1004958875541604</v>
      </c>
      <c r="V361" s="33">
        <v>0.548603345280128</v>
      </c>
      <c r="W361" s="33">
        <v>2.7374762467037073</v>
      </c>
      <c r="X361" s="33">
        <v>4.2094604026337521</v>
      </c>
      <c r="Y361" s="33">
        <v>1.8826068058800161</v>
      </c>
      <c r="Z361" s="33">
        <v>4.7712911883845521</v>
      </c>
      <c r="AA361" s="33">
        <v>1.677269387570874</v>
      </c>
      <c r="AB361" s="33">
        <v>0.54199553090181496</v>
      </c>
      <c r="AC361" s="33">
        <v>-9.4241626833524776</v>
      </c>
      <c r="AD361" s="33">
        <v>13.773073441197198</v>
      </c>
      <c r="AE361" s="33">
        <v>6.0046283667374922</v>
      </c>
      <c r="AF361" s="33">
        <v>-1.2399167223586289</v>
      </c>
      <c r="AG361" s="33">
        <v>-0.49937784013781084</v>
      </c>
      <c r="AH361" s="33">
        <v>2.2976408753565778</v>
      </c>
      <c r="AI361" s="33">
        <v>3.0976636107206588</v>
      </c>
    </row>
    <row r="362" spans="1:35" ht="14.5" x14ac:dyDescent="0.35">
      <c r="A362" s="8" t="str">
        <f t="shared" si="5"/>
        <v>ExportentwicklungKroatien</v>
      </c>
      <c r="B362" s="8">
        <v>362</v>
      </c>
      <c r="C362" s="32" t="s">
        <v>178</v>
      </c>
      <c r="D362" s="32" t="s">
        <v>27</v>
      </c>
      <c r="E362" s="32" t="s">
        <v>150</v>
      </c>
      <c r="F362" s="32" t="s">
        <v>343</v>
      </c>
      <c r="G362" s="32" t="s">
        <v>32</v>
      </c>
      <c r="H362" s="32" t="s">
        <v>376</v>
      </c>
      <c r="I362" s="33">
        <v>23.141304199757528</v>
      </c>
      <c r="J362" s="33">
        <v>5.7785231335622456</v>
      </c>
      <c r="K362" s="33">
        <v>11.68369929429285</v>
      </c>
      <c r="L362" s="33">
        <v>4.9010978309318034</v>
      </c>
      <c r="M362" s="33">
        <v>16.765512414930754</v>
      </c>
      <c r="N362" s="33">
        <v>11.160309521880137</v>
      </c>
      <c r="O362" s="33">
        <v>10.75988193124391</v>
      </c>
      <c r="P362" s="33">
        <v>1.4278582622798695</v>
      </c>
      <c r="Q362" s="33">
        <v>-2.469268818257504</v>
      </c>
      <c r="R362" s="33">
        <v>-11.579076867455356</v>
      </c>
      <c r="S362" s="33">
        <v>18.390042507034821</v>
      </c>
      <c r="T362" s="33">
        <v>-0.23720297163278303</v>
      </c>
      <c r="U362" s="33">
        <v>-2.1249971451135821</v>
      </c>
      <c r="V362" s="33">
        <v>5.7707352599821462</v>
      </c>
      <c r="W362" s="33">
        <v>8.3045368409319025</v>
      </c>
      <c r="X362" s="33">
        <v>10.140704336489634</v>
      </c>
      <c r="Y362" s="33">
        <v>5.2574557928283525</v>
      </c>
      <c r="Z362" s="33">
        <v>9.05548984447897</v>
      </c>
      <c r="AA362" s="33">
        <v>3.0270857907505899</v>
      </c>
      <c r="AB362" s="33">
        <v>4.6171447384665925</v>
      </c>
      <c r="AC362" s="33">
        <v>-0.61453322696424095</v>
      </c>
      <c r="AD362" s="33">
        <v>15.059193261744625</v>
      </c>
      <c r="AE362" s="33">
        <v>23.924640927767229</v>
      </c>
      <c r="AF362" s="33">
        <v>-9.587859238676316</v>
      </c>
      <c r="AG362" s="33">
        <v>3.5999823151006751</v>
      </c>
      <c r="AH362" s="33">
        <v>2.9999988145576992</v>
      </c>
      <c r="AI362" s="33">
        <v>3.5000471875093524</v>
      </c>
    </row>
    <row r="363" spans="1:35" ht="14.5" x14ac:dyDescent="0.35">
      <c r="A363" s="8" t="str">
        <f t="shared" si="5"/>
        <v>ExportentwicklungLettland</v>
      </c>
      <c r="B363" s="8">
        <v>363</v>
      </c>
      <c r="C363" s="32" t="s">
        <v>178</v>
      </c>
      <c r="D363" s="32" t="s">
        <v>19</v>
      </c>
      <c r="E363" s="32" t="s">
        <v>150</v>
      </c>
      <c r="F363" s="32" t="s">
        <v>343</v>
      </c>
      <c r="G363" s="32" t="s">
        <v>32</v>
      </c>
      <c r="H363" s="32" t="s">
        <v>376</v>
      </c>
      <c r="I363" s="33">
        <v>15.06323355472658</v>
      </c>
      <c r="J363" s="33">
        <v>11.123938449860034</v>
      </c>
      <c r="K363" s="33">
        <v>7.2281440790129068</v>
      </c>
      <c r="L363" s="33">
        <v>-0.52318636689405196</v>
      </c>
      <c r="M363" s="33">
        <v>22.084859869943088</v>
      </c>
      <c r="N363" s="33">
        <v>30.558615504323285</v>
      </c>
      <c r="O363" s="33">
        <v>5.055772537110542</v>
      </c>
      <c r="P363" s="33">
        <v>11.822410471414429</v>
      </c>
      <c r="Q363" s="33">
        <v>1.2158574488369425</v>
      </c>
      <c r="R363" s="33">
        <v>-10.154042398617975</v>
      </c>
      <c r="S363" s="33">
        <v>22.677974547864977</v>
      </c>
      <c r="T363" s="33">
        <v>11.944086779688718</v>
      </c>
      <c r="U363" s="33">
        <v>11.596590902607488</v>
      </c>
      <c r="V363" s="33">
        <v>-0.55910649301780779</v>
      </c>
      <c r="W363" s="33">
        <v>6.413331948616019</v>
      </c>
      <c r="X363" s="33">
        <v>0.9034759182600709</v>
      </c>
      <c r="Y363" s="33">
        <v>3.3124505622260045</v>
      </c>
      <c r="Z363" s="33">
        <v>6.3175730790336218</v>
      </c>
      <c r="AA363" s="33">
        <v>4.6766836270301155</v>
      </c>
      <c r="AB363" s="33">
        <v>-2.6928385038175691</v>
      </c>
      <c r="AC363" s="33">
        <v>6.2823012621779668</v>
      </c>
      <c r="AD363" s="33">
        <v>9.9460092422126536</v>
      </c>
      <c r="AE363" s="33">
        <v>8.6054499253951633</v>
      </c>
      <c r="AF363" s="33">
        <v>-5.3106077263107068</v>
      </c>
      <c r="AG363" s="33">
        <v>-1.5900308774978953</v>
      </c>
      <c r="AH363" s="33">
        <v>1.0762066339898695</v>
      </c>
      <c r="AI363" s="33">
        <v>2.4611147591696607</v>
      </c>
    </row>
    <row r="364" spans="1:35" ht="14.5" x14ac:dyDescent="0.35">
      <c r="A364" s="8" t="str">
        <f t="shared" si="5"/>
        <v>ExportentwicklungLitauen</v>
      </c>
      <c r="B364" s="8">
        <v>364</v>
      </c>
      <c r="C364" s="32" t="s">
        <v>178</v>
      </c>
      <c r="D364" s="32" t="s">
        <v>20</v>
      </c>
      <c r="E364" s="32" t="s">
        <v>150</v>
      </c>
      <c r="F364" s="32" t="s">
        <v>343</v>
      </c>
      <c r="G364" s="32" t="s">
        <v>32</v>
      </c>
      <c r="H364" s="32" t="s">
        <v>376</v>
      </c>
      <c r="I364" s="33">
        <v>24.609511731135058</v>
      </c>
      <c r="J364" s="33">
        <v>30.314102342282212</v>
      </c>
      <c r="K364" s="33">
        <v>21.962111721686114</v>
      </c>
      <c r="L364" s="33">
        <v>10.255776454631743</v>
      </c>
      <c r="M364" s="33">
        <v>5.7238208522481671</v>
      </c>
      <c r="N364" s="33">
        <v>21.732657548033259</v>
      </c>
      <c r="O364" s="33">
        <v>13.990600667358024</v>
      </c>
      <c r="P364" s="33">
        <v>3.7632229049217756</v>
      </c>
      <c r="Q364" s="33">
        <v>14.068270751048459</v>
      </c>
      <c r="R364" s="33">
        <v>-12.936740852432791</v>
      </c>
      <c r="S364" s="33">
        <v>17.092494156589581</v>
      </c>
      <c r="T364" s="33">
        <v>13.861563508296683</v>
      </c>
      <c r="U364" s="33">
        <v>9.8015281605479174</v>
      </c>
      <c r="V364" s="33">
        <v>5.5896138523957859</v>
      </c>
      <c r="W364" s="33">
        <v>-4.4387279573500251</v>
      </c>
      <c r="X364" s="33">
        <v>2.2407057734221638</v>
      </c>
      <c r="Y364" s="33">
        <v>2.2369812150153905</v>
      </c>
      <c r="Z364" s="33">
        <v>11.475838950889639</v>
      </c>
      <c r="AA364" s="33">
        <v>4.0278061746064111</v>
      </c>
      <c r="AB364" s="33">
        <v>5.9702510917030622</v>
      </c>
      <c r="AC364" s="33">
        <v>3.2417615570239207</v>
      </c>
      <c r="AD364" s="33">
        <v>16.27526689735403</v>
      </c>
      <c r="AE364" s="33">
        <v>16.156600100458206</v>
      </c>
      <c r="AF364" s="33">
        <v>-8.1962823585991202</v>
      </c>
      <c r="AG364" s="33">
        <v>0.50000980659497429</v>
      </c>
      <c r="AH364" s="33">
        <v>2.9999899274271229</v>
      </c>
      <c r="AI364" s="33">
        <v>3.5000055007988351</v>
      </c>
    </row>
    <row r="365" spans="1:35" ht="14.5" x14ac:dyDescent="0.35">
      <c r="A365" s="8" t="str">
        <f t="shared" si="5"/>
        <v>ExportentwicklungLuxemburg</v>
      </c>
      <c r="B365" s="8">
        <v>365</v>
      </c>
      <c r="C365" s="32" t="s">
        <v>178</v>
      </c>
      <c r="D365" s="32" t="s">
        <v>10</v>
      </c>
      <c r="E365" s="32" t="s">
        <v>150</v>
      </c>
      <c r="F365" s="32" t="s">
        <v>343</v>
      </c>
      <c r="G365" s="32" t="s">
        <v>32</v>
      </c>
      <c r="H365" s="32" t="s">
        <v>376</v>
      </c>
      <c r="I365" s="33">
        <v>19.137949176149988</v>
      </c>
      <c r="J365" s="33">
        <v>8.9607301452102206</v>
      </c>
      <c r="K365" s="33">
        <v>-2.2956702367933843</v>
      </c>
      <c r="L365" s="33">
        <v>-0.174990368147661</v>
      </c>
      <c r="M365" s="33">
        <v>6.5006426622061753</v>
      </c>
      <c r="N365" s="33">
        <v>-2.7114568674545723</v>
      </c>
      <c r="O365" s="33">
        <v>13.400658249805915</v>
      </c>
      <c r="P365" s="33">
        <v>2.0596755660331638</v>
      </c>
      <c r="Q365" s="33">
        <v>9.1345247471196842</v>
      </c>
      <c r="R365" s="33">
        <v>-19.530301929539903</v>
      </c>
      <c r="S365" s="33">
        <v>27.047281481976853</v>
      </c>
      <c r="T365" s="33">
        <v>13.778952676632244</v>
      </c>
      <c r="U365" s="33">
        <v>-1.982093932830054</v>
      </c>
      <c r="V365" s="33">
        <v>3.4463309102597464</v>
      </c>
      <c r="W365" s="33">
        <v>1.2919342512005585</v>
      </c>
      <c r="X365" s="33">
        <v>-4.202631543385337</v>
      </c>
      <c r="Y365" s="33">
        <v>0.49231388466219528</v>
      </c>
      <c r="Z365" s="33">
        <v>5.7274553824183698</v>
      </c>
      <c r="AA365" s="33">
        <v>0.54023624880341004</v>
      </c>
      <c r="AB365" s="33">
        <v>1.4284871646563317</v>
      </c>
      <c r="AC365" s="33">
        <v>-10.323683527570637</v>
      </c>
      <c r="AD365" s="33">
        <v>3.7771524116253516</v>
      </c>
      <c r="AE365" s="33">
        <v>-3.9603263206295196</v>
      </c>
      <c r="AF365" s="33">
        <v>-0.47740461254819877</v>
      </c>
      <c r="AG365" s="33">
        <v>-0.79999531624379472</v>
      </c>
      <c r="AH365" s="33">
        <v>3.3000039346068348</v>
      </c>
      <c r="AI365" s="33">
        <v>1.8999808126029194</v>
      </c>
    </row>
    <row r="366" spans="1:35" ht="14.5" x14ac:dyDescent="0.35">
      <c r="A366" s="8" t="str">
        <f t="shared" si="5"/>
        <v>ExportentwicklungMalta</v>
      </c>
      <c r="B366" s="8">
        <v>366</v>
      </c>
      <c r="C366" s="32" t="s">
        <v>178</v>
      </c>
      <c r="D366" s="32" t="s">
        <v>16</v>
      </c>
      <c r="E366" s="32" t="s">
        <v>150</v>
      </c>
      <c r="F366" s="32" t="s">
        <v>343</v>
      </c>
      <c r="G366" s="32" t="s">
        <v>32</v>
      </c>
      <c r="H366" s="32" t="s">
        <v>376</v>
      </c>
      <c r="I366" s="33">
        <v>10.925102057763752</v>
      </c>
      <c r="J366" s="33">
        <v>-18.255651297285539</v>
      </c>
      <c r="K366" s="33">
        <v>8.6726018900280906</v>
      </c>
      <c r="L366" s="33">
        <v>-5.9750402062859536</v>
      </c>
      <c r="M366" s="33">
        <v>-5.5887845795109996</v>
      </c>
      <c r="N366" s="33">
        <v>-6.5157039547338798</v>
      </c>
      <c r="O366" s="33">
        <v>21.091173912163953</v>
      </c>
      <c r="P366" s="33">
        <v>2.0498170701147842</v>
      </c>
      <c r="Q366" s="33">
        <v>-7.669515109845122</v>
      </c>
      <c r="R366" s="33">
        <v>-21.218063509512248</v>
      </c>
      <c r="S366" s="33">
        <v>25.898752751283908</v>
      </c>
      <c r="T366" s="33">
        <v>10.552790767514693</v>
      </c>
      <c r="U366" s="33">
        <v>10.372382569326561</v>
      </c>
      <c r="V366" s="33">
        <v>-11.332585211207785</v>
      </c>
      <c r="W366" s="33">
        <v>-10.523724394539698</v>
      </c>
      <c r="X366" s="33">
        <v>1.7856219577950583</v>
      </c>
      <c r="Y366" s="33">
        <v>-3.0742827701562732</v>
      </c>
      <c r="Z366" s="33">
        <v>12.49737961188309</v>
      </c>
      <c r="AA366" s="33">
        <v>4.1477966598008038</v>
      </c>
      <c r="AB366" s="33">
        <v>-1.7972049868045303</v>
      </c>
      <c r="AC366" s="33">
        <v>-2.4642033309365843</v>
      </c>
      <c r="AD366" s="33">
        <v>1.5571055449369169</v>
      </c>
      <c r="AE366" s="33">
        <v>19.331592517777651</v>
      </c>
      <c r="AF366" s="33">
        <v>-8.559608709893169</v>
      </c>
      <c r="AG366" s="33">
        <v>3.0000030101169983</v>
      </c>
      <c r="AH366" s="33">
        <v>2.8999992401646608</v>
      </c>
      <c r="AI366" s="33">
        <v>2.4000106787055842</v>
      </c>
    </row>
    <row r="367" spans="1:35" ht="14.5" x14ac:dyDescent="0.35">
      <c r="A367" s="8" t="str">
        <f t="shared" si="5"/>
        <v>ExportentwicklungNiederlande</v>
      </c>
      <c r="B367" s="8">
        <v>367</v>
      </c>
      <c r="C367" s="32" t="s">
        <v>178</v>
      </c>
      <c r="D367" s="32" t="s">
        <v>1</v>
      </c>
      <c r="E367" s="32" t="s">
        <v>150</v>
      </c>
      <c r="F367" s="32" t="s">
        <v>343</v>
      </c>
      <c r="G367" s="32" t="s">
        <v>32</v>
      </c>
      <c r="H367" s="32" t="s">
        <v>376</v>
      </c>
      <c r="I367" s="33">
        <v>13.955563923249741</v>
      </c>
      <c r="J367" s="33">
        <v>0.6995478793540002</v>
      </c>
      <c r="K367" s="33">
        <v>0.4342688657106919</v>
      </c>
      <c r="L367" s="33">
        <v>2.5756547028376247</v>
      </c>
      <c r="M367" s="33">
        <v>10.176802276458986</v>
      </c>
      <c r="N367" s="33">
        <v>6.0333750527283598</v>
      </c>
      <c r="O367" s="33">
        <v>8.1973170760480656</v>
      </c>
      <c r="P367" s="33">
        <v>5.1334673028958804</v>
      </c>
      <c r="Q367" s="33">
        <v>0.62876684665044991</v>
      </c>
      <c r="R367" s="33">
        <v>-10.134165840028757</v>
      </c>
      <c r="S367" s="33">
        <v>11.1269190384929</v>
      </c>
      <c r="T367" s="33">
        <v>5.220542410546642</v>
      </c>
      <c r="U367" s="33">
        <v>3.27819499709166</v>
      </c>
      <c r="V367" s="33">
        <v>2.078326681245855</v>
      </c>
      <c r="W367" s="33">
        <v>3.1430583462008173</v>
      </c>
      <c r="X367" s="33">
        <v>5.221038896090846</v>
      </c>
      <c r="Y367" s="33">
        <v>4.4409202825044503</v>
      </c>
      <c r="Z367" s="33">
        <v>6.0696795316090828</v>
      </c>
      <c r="AA367" s="33">
        <v>3.3229578223765088</v>
      </c>
      <c r="AB367" s="33">
        <v>1.3821188105835489</v>
      </c>
      <c r="AC367" s="33">
        <v>-2.1932837738122402</v>
      </c>
      <c r="AD367" s="33">
        <v>8.7489085159047306</v>
      </c>
      <c r="AE367" s="33">
        <v>1.6059356514512189</v>
      </c>
      <c r="AF367" s="33">
        <v>-0.95481023130041365</v>
      </c>
      <c r="AG367" s="33">
        <v>-1.1100154243892462</v>
      </c>
      <c r="AH367" s="33">
        <v>2.3300134476790078</v>
      </c>
      <c r="AI367" s="33">
        <v>2.699999336958598</v>
      </c>
    </row>
    <row r="368" spans="1:35" ht="14.5" x14ac:dyDescent="0.35">
      <c r="A368" s="8" t="str">
        <f t="shared" si="5"/>
        <v>ExportentwicklungÖsterreich</v>
      </c>
      <c r="B368" s="8">
        <v>368</v>
      </c>
      <c r="C368" s="32" t="s">
        <v>178</v>
      </c>
      <c r="D368" s="32" t="s">
        <v>56</v>
      </c>
      <c r="E368" s="32" t="s">
        <v>150</v>
      </c>
      <c r="F368" s="32" t="s">
        <v>343</v>
      </c>
      <c r="G368" s="32" t="s">
        <v>32</v>
      </c>
      <c r="H368" s="32" t="s">
        <v>376</v>
      </c>
      <c r="I368" s="33">
        <v>13.368190912587181</v>
      </c>
      <c r="J368" s="33">
        <v>6.00481800481802</v>
      </c>
      <c r="K368" s="33">
        <v>4.2808436666475558</v>
      </c>
      <c r="L368" s="33">
        <v>4.895849752341519E-2</v>
      </c>
      <c r="M368" s="33">
        <v>10.604950265798109</v>
      </c>
      <c r="N368" s="33">
        <v>6.0540105405370213</v>
      </c>
      <c r="O368" s="33">
        <v>7.9291949316806694</v>
      </c>
      <c r="P368" s="33">
        <v>8.4144088089446996</v>
      </c>
      <c r="Q368" s="33">
        <v>0.87574293801277747</v>
      </c>
      <c r="R368" s="33">
        <v>-16.63724305341249</v>
      </c>
      <c r="S368" s="33">
        <v>18.357128749626455</v>
      </c>
      <c r="T368" s="33">
        <v>6.289424666342839</v>
      </c>
      <c r="U368" s="33">
        <v>0.88354529433425455</v>
      </c>
      <c r="V368" s="33">
        <v>-0.84932678793310856</v>
      </c>
      <c r="W368" s="33">
        <v>2.9060704198615923</v>
      </c>
      <c r="X368" s="33">
        <v>3.0711550670185659</v>
      </c>
      <c r="Y368" s="33">
        <v>2.8604101264096755</v>
      </c>
      <c r="Z368" s="33">
        <v>4.904703369276703</v>
      </c>
      <c r="AA368" s="33">
        <v>4.7240696716809367</v>
      </c>
      <c r="AB368" s="33">
        <v>3.5190969698797971</v>
      </c>
      <c r="AC368" s="33">
        <v>-7.5772708367000519</v>
      </c>
      <c r="AD368" s="33">
        <v>12.40408290791099</v>
      </c>
      <c r="AE368" s="33">
        <v>6.0017646623808076</v>
      </c>
      <c r="AF368" s="33">
        <v>-0.35899138396622732</v>
      </c>
      <c r="AG368" s="33">
        <v>-3.0999942658646944</v>
      </c>
      <c r="AH368" s="33">
        <v>2.2999453091032223</v>
      </c>
      <c r="AI368" s="33">
        <v>2.800021189678688</v>
      </c>
    </row>
    <row r="369" spans="1:35" ht="14.5" x14ac:dyDescent="0.35">
      <c r="A369" s="8" t="str">
        <f t="shared" si="5"/>
        <v>ExportentwicklungPolen</v>
      </c>
      <c r="B369" s="8">
        <v>369</v>
      </c>
      <c r="C369" s="32" t="s">
        <v>178</v>
      </c>
      <c r="D369" s="32" t="s">
        <v>21</v>
      </c>
      <c r="E369" s="32" t="s">
        <v>150</v>
      </c>
      <c r="F369" s="32" t="s">
        <v>343</v>
      </c>
      <c r="G369" s="32" t="s">
        <v>32</v>
      </c>
      <c r="H369" s="32" t="s">
        <v>376</v>
      </c>
      <c r="I369" s="33">
        <v>19.467825527729431</v>
      </c>
      <c r="J369" s="33">
        <v>7.6250489825483498</v>
      </c>
      <c r="K369" s="33">
        <v>6.5508173810706012</v>
      </c>
      <c r="L369" s="33">
        <v>17.406296489332689</v>
      </c>
      <c r="M369" s="33">
        <v>1.6810428463071645</v>
      </c>
      <c r="N369" s="33">
        <v>11.04942983369186</v>
      </c>
      <c r="O369" s="33">
        <v>15.042439075192675</v>
      </c>
      <c r="P369" s="33">
        <v>7.7181428296613177</v>
      </c>
      <c r="Q369" s="33">
        <v>8.5255421696872133</v>
      </c>
      <c r="R369" s="33">
        <v>-8.0567472547895846</v>
      </c>
      <c r="S369" s="33">
        <v>13.471953171060377</v>
      </c>
      <c r="T369" s="33">
        <v>7.599354983568432</v>
      </c>
      <c r="U369" s="33">
        <v>2.8448540494676138</v>
      </c>
      <c r="V369" s="33">
        <v>4.2272155613314339</v>
      </c>
      <c r="W369" s="33">
        <v>4.7133095973190109</v>
      </c>
      <c r="X369" s="33">
        <v>5.4597414170590923</v>
      </c>
      <c r="Y369" s="33">
        <v>7.2161599090895976</v>
      </c>
      <c r="Z369" s="33">
        <v>8.6230723134684126</v>
      </c>
      <c r="AA369" s="33">
        <v>5.5529285196027018</v>
      </c>
      <c r="AB369" s="33">
        <v>4.8883047374340691</v>
      </c>
      <c r="AC369" s="33">
        <v>0.7414563594967376</v>
      </c>
      <c r="AD369" s="33">
        <v>11.591146922812072</v>
      </c>
      <c r="AE369" s="33">
        <v>5.5142066556038003</v>
      </c>
      <c r="AF369" s="33">
        <v>5.2155540716510131</v>
      </c>
      <c r="AG369" s="33">
        <v>1.7999429624231027</v>
      </c>
      <c r="AH369" s="33">
        <v>2.4000014229609121</v>
      </c>
      <c r="AI369" s="33">
        <v>3.1000467256440345</v>
      </c>
    </row>
    <row r="370" spans="1:35" ht="14.5" x14ac:dyDescent="0.35">
      <c r="A370" s="8" t="str">
        <f t="shared" si="5"/>
        <v>ExportentwicklungPortugal</v>
      </c>
      <c r="B370" s="8">
        <v>370</v>
      </c>
      <c r="C370" s="32" t="s">
        <v>178</v>
      </c>
      <c r="D370" s="32" t="s">
        <v>7</v>
      </c>
      <c r="E370" s="32" t="s">
        <v>150</v>
      </c>
      <c r="F370" s="32" t="s">
        <v>343</v>
      </c>
      <c r="G370" s="32" t="s">
        <v>32</v>
      </c>
      <c r="H370" s="32" t="s">
        <v>376</v>
      </c>
      <c r="I370" s="33">
        <v>7.6605169671712048</v>
      </c>
      <c r="J370" s="33">
        <v>1.6203405964134703</v>
      </c>
      <c r="K370" s="33">
        <v>4.9624041479940502</v>
      </c>
      <c r="L370" s="33">
        <v>8.2871570292251278</v>
      </c>
      <c r="M370" s="33">
        <v>2.2515945406327091</v>
      </c>
      <c r="N370" s="33">
        <v>0.36702213528066352</v>
      </c>
      <c r="O370" s="33">
        <v>10.505021595462367</v>
      </c>
      <c r="P370" s="33">
        <v>3.690897532355919</v>
      </c>
      <c r="Q370" s="33">
        <v>-1.4228323552506055</v>
      </c>
      <c r="R370" s="33">
        <v>-12.496904691728233</v>
      </c>
      <c r="S370" s="33">
        <v>11.293379150127777</v>
      </c>
      <c r="T370" s="33">
        <v>7.8792270622295462</v>
      </c>
      <c r="U370" s="33">
        <v>3.4738642326403948</v>
      </c>
      <c r="V370" s="33">
        <v>6.7762156549762977</v>
      </c>
      <c r="W370" s="33">
        <v>3.7750928483592219</v>
      </c>
      <c r="X370" s="33">
        <v>6.3808745436279963</v>
      </c>
      <c r="Y370" s="33">
        <v>3.6826076307697519</v>
      </c>
      <c r="Z370" s="33">
        <v>5.3471878536460764</v>
      </c>
      <c r="AA370" s="33">
        <v>3.1123582246311798</v>
      </c>
      <c r="AB370" s="33">
        <v>3.2965123576137501</v>
      </c>
      <c r="AC370" s="33">
        <v>-7.8082579989949465</v>
      </c>
      <c r="AD370" s="33">
        <v>10.080779708740522</v>
      </c>
      <c r="AE370" s="33">
        <v>4.6076602002638367</v>
      </c>
      <c r="AF370" s="33">
        <v>-1.5866350258146014</v>
      </c>
      <c r="AG370" s="33">
        <v>3.1999940842930954</v>
      </c>
      <c r="AH370" s="33">
        <v>2.8000043643453267</v>
      </c>
      <c r="AI370" s="33">
        <v>3.1300058549493173</v>
      </c>
    </row>
    <row r="371" spans="1:35" ht="14.5" x14ac:dyDescent="0.35">
      <c r="A371" s="8" t="str">
        <f t="shared" si="5"/>
        <v>ExportentwicklungRumänien</v>
      </c>
      <c r="B371" s="8">
        <v>371</v>
      </c>
      <c r="C371" s="32" t="s">
        <v>178</v>
      </c>
      <c r="D371" s="32" t="s">
        <v>99</v>
      </c>
      <c r="E371" s="32" t="s">
        <v>150</v>
      </c>
      <c r="F371" s="32" t="s">
        <v>343</v>
      </c>
      <c r="G371" s="32" t="s">
        <v>32</v>
      </c>
      <c r="H371" s="32" t="s">
        <v>376</v>
      </c>
      <c r="I371" s="33">
        <v>-36.851166824813184</v>
      </c>
      <c r="J371" s="33">
        <v>3.7808775580279388</v>
      </c>
      <c r="K371" s="33">
        <v>24.202825600072401</v>
      </c>
      <c r="L371" s="33">
        <v>14.938378137159575</v>
      </c>
      <c r="M371" s="33">
        <v>14.93774043128073</v>
      </c>
      <c r="N371" s="33">
        <v>13.508585373756304</v>
      </c>
      <c r="O371" s="33">
        <v>9.9484977498132281</v>
      </c>
      <c r="P371" s="33">
        <v>40.368357237748825</v>
      </c>
      <c r="Q371" s="33">
        <v>16.063672272751873</v>
      </c>
      <c r="R371" s="33">
        <v>-2.1581965441391446</v>
      </c>
      <c r="S371" s="33">
        <v>24.937146639359469</v>
      </c>
      <c r="T371" s="33">
        <v>13.423945491246542</v>
      </c>
      <c r="U371" s="33">
        <v>0.878397462624676</v>
      </c>
      <c r="V371" s="33">
        <v>15.817654238537187</v>
      </c>
      <c r="W371" s="33">
        <v>8.5202218434945394</v>
      </c>
      <c r="X371" s="33">
        <v>5.2565088564808775</v>
      </c>
      <c r="Y371" s="33">
        <v>17.735372803400935</v>
      </c>
      <c r="Z371" s="33">
        <v>8.4740526421664271</v>
      </c>
      <c r="AA371" s="33">
        <v>4.4677670096540112</v>
      </c>
      <c r="AB371" s="33">
        <v>1.73464409065609</v>
      </c>
      <c r="AC371" s="33">
        <v>-7.680092664937078</v>
      </c>
      <c r="AD371" s="33">
        <v>11.5493038071169</v>
      </c>
      <c r="AE371" s="33">
        <v>4.9979123611163061</v>
      </c>
      <c r="AF371" s="33">
        <v>-1.1322197581306028</v>
      </c>
      <c r="AG371" s="33">
        <v>-1.9000031886134252</v>
      </c>
      <c r="AH371" s="33">
        <v>2.0999968461751024</v>
      </c>
      <c r="AI371" s="33">
        <v>2.5999876441723302</v>
      </c>
    </row>
    <row r="372" spans="1:35" ht="14.5" x14ac:dyDescent="0.35">
      <c r="A372" s="8" t="str">
        <f t="shared" si="5"/>
        <v>ExportentwicklungSchweden</v>
      </c>
      <c r="B372" s="8">
        <v>372</v>
      </c>
      <c r="C372" s="32" t="s">
        <v>178</v>
      </c>
      <c r="D372" s="32" t="s">
        <v>13</v>
      </c>
      <c r="E372" s="32" t="s">
        <v>150</v>
      </c>
      <c r="F372" s="32" t="s">
        <v>343</v>
      </c>
      <c r="G372" s="32" t="s">
        <v>32</v>
      </c>
      <c r="H372" s="32" t="s">
        <v>376</v>
      </c>
      <c r="I372" s="33">
        <v>11.590938449633612</v>
      </c>
      <c r="J372" s="33">
        <v>-2.3318464272107207</v>
      </c>
      <c r="K372" s="33">
        <v>2.1837267079315836</v>
      </c>
      <c r="L372" s="33">
        <v>4.5554259253420213</v>
      </c>
      <c r="M372" s="33">
        <v>11.131910457020737</v>
      </c>
      <c r="N372" s="33">
        <v>6.8524775102199982</v>
      </c>
      <c r="O372" s="33">
        <v>8.119320892584696</v>
      </c>
      <c r="P372" s="33">
        <v>3.7902823941169004</v>
      </c>
      <c r="Q372" s="33">
        <v>0.13401196085041533</v>
      </c>
      <c r="R372" s="33">
        <v>-18.605234969863446</v>
      </c>
      <c r="S372" s="33">
        <v>15.941104834742873</v>
      </c>
      <c r="T372" s="33">
        <v>8.1411292150544767</v>
      </c>
      <c r="U372" s="33">
        <v>-0.67777064159228928</v>
      </c>
      <c r="V372" s="33">
        <v>-3.3528094969989297</v>
      </c>
      <c r="W372" s="33">
        <v>3.7603172654395252</v>
      </c>
      <c r="X372" s="33">
        <v>1.5167674271415592</v>
      </c>
      <c r="Y372" s="33">
        <v>2.387361277014179</v>
      </c>
      <c r="Z372" s="33">
        <v>5.5889939153900059</v>
      </c>
      <c r="AA372" s="33">
        <v>4.9252222637875036</v>
      </c>
      <c r="AB372" s="33">
        <v>4.2751622822473081</v>
      </c>
      <c r="AC372" s="33">
        <v>-2.5986531233900507</v>
      </c>
      <c r="AD372" s="33">
        <v>10.147019582467905</v>
      </c>
      <c r="AE372" s="33">
        <v>3.0702570886464571</v>
      </c>
      <c r="AF372" s="33">
        <v>0.85392234318490523</v>
      </c>
      <c r="AG372" s="33">
        <v>-0.11812655552570561</v>
      </c>
      <c r="AH372" s="33">
        <v>2.0697782804489435</v>
      </c>
      <c r="AI372" s="33">
        <v>2.9064150298075333</v>
      </c>
    </row>
    <row r="373" spans="1:35" ht="14.5" x14ac:dyDescent="0.35">
      <c r="A373" s="8" t="str">
        <f t="shared" si="5"/>
        <v>ExportentwicklungSlowakei</v>
      </c>
      <c r="B373" s="8">
        <v>373</v>
      </c>
      <c r="C373" s="32" t="s">
        <v>178</v>
      </c>
      <c r="D373" s="32" t="s">
        <v>23</v>
      </c>
      <c r="E373" s="32" t="s">
        <v>150</v>
      </c>
      <c r="F373" s="32" t="s">
        <v>343</v>
      </c>
      <c r="G373" s="32" t="s">
        <v>32</v>
      </c>
      <c r="H373" s="32" t="s">
        <v>376</v>
      </c>
      <c r="I373" s="33">
        <v>12.263775455838939</v>
      </c>
      <c r="J373" s="33">
        <v>11.039296397260287</v>
      </c>
      <c r="K373" s="33">
        <v>8.0158086171796725</v>
      </c>
      <c r="L373" s="33">
        <v>27.045063759590121</v>
      </c>
      <c r="M373" s="33">
        <v>24.784734664863947</v>
      </c>
      <c r="N373" s="33">
        <v>13.455545808573333</v>
      </c>
      <c r="O373" s="33">
        <v>24.920117046279856</v>
      </c>
      <c r="P373" s="33">
        <v>15.365411444126181</v>
      </c>
      <c r="Q373" s="33">
        <v>3.8497049748524432</v>
      </c>
      <c r="R373" s="33">
        <v>-15.685904494360173</v>
      </c>
      <c r="S373" s="33">
        <v>20.080286381080342</v>
      </c>
      <c r="T373" s="33">
        <v>10.276345410198957</v>
      </c>
      <c r="U373" s="33">
        <v>9.3438322649119812</v>
      </c>
      <c r="V373" s="33">
        <v>4.9645564622152563</v>
      </c>
      <c r="W373" s="33">
        <v>3.6575468796995523</v>
      </c>
      <c r="X373" s="33">
        <v>6.4807494708639268</v>
      </c>
      <c r="Y373" s="33">
        <v>3.8731444551477523</v>
      </c>
      <c r="Z373" s="33">
        <v>2.7502194116604102</v>
      </c>
      <c r="AA373" s="33">
        <v>5.2989000081048232</v>
      </c>
      <c r="AB373" s="33">
        <v>0.8268653732786504</v>
      </c>
      <c r="AC373" s="33">
        <v>-4.6440562157834506</v>
      </c>
      <c r="AD373" s="33">
        <v>11.66943798839948</v>
      </c>
      <c r="AE373" s="33">
        <v>1.1033474708567894</v>
      </c>
      <c r="AF373" s="33">
        <v>0.23140309502109346</v>
      </c>
      <c r="AG373" s="33">
        <v>2.0999929255712573</v>
      </c>
      <c r="AH373" s="33">
        <v>3.7999994858397059</v>
      </c>
      <c r="AI373" s="33">
        <v>4.0000033022497377</v>
      </c>
    </row>
    <row r="374" spans="1:35" ht="14.5" x14ac:dyDescent="0.35">
      <c r="A374" s="8" t="str">
        <f t="shared" si="5"/>
        <v>ExportentwicklungSlowenien</v>
      </c>
      <c r="B374" s="8">
        <v>374</v>
      </c>
      <c r="C374" s="32" t="s">
        <v>178</v>
      </c>
      <c r="D374" s="32" t="s">
        <v>26</v>
      </c>
      <c r="E374" s="32" t="s">
        <v>150</v>
      </c>
      <c r="F374" s="32" t="s">
        <v>343</v>
      </c>
      <c r="G374" s="32" t="s">
        <v>32</v>
      </c>
      <c r="H374" s="32" t="s">
        <v>376</v>
      </c>
      <c r="I374" s="33">
        <v>14.141314696459744</v>
      </c>
      <c r="J374" s="33">
        <v>7.2146212318779419</v>
      </c>
      <c r="K374" s="33">
        <v>8.5617692739423461</v>
      </c>
      <c r="L374" s="33">
        <v>4.1279652668195297</v>
      </c>
      <c r="M374" s="33">
        <v>13.920204558184636</v>
      </c>
      <c r="N374" s="33">
        <v>12.07204850074119</v>
      </c>
      <c r="O374" s="33">
        <v>15.696480284557126</v>
      </c>
      <c r="P374" s="33">
        <v>13.955837349674155</v>
      </c>
      <c r="Q374" s="33">
        <v>1.875136473267176</v>
      </c>
      <c r="R374" s="33">
        <v>-17.04007390026004</v>
      </c>
      <c r="S374" s="33">
        <v>12.197519122717921</v>
      </c>
      <c r="T374" s="33">
        <v>7.7993634114766479</v>
      </c>
      <c r="U374" s="33">
        <v>0.62785265923798761</v>
      </c>
      <c r="V374" s="33">
        <v>3.0257209491475692</v>
      </c>
      <c r="W374" s="33">
        <v>5.9906363305680372</v>
      </c>
      <c r="X374" s="33">
        <v>6.046381868825307</v>
      </c>
      <c r="Y374" s="33">
        <v>6.1024324042175522</v>
      </c>
      <c r="Z374" s="33">
        <v>11.032402844989633</v>
      </c>
      <c r="AA374" s="33">
        <v>5.7479612464018004</v>
      </c>
      <c r="AB374" s="33">
        <v>4.4577761196981527</v>
      </c>
      <c r="AC374" s="33">
        <v>-5.5294906273755799</v>
      </c>
      <c r="AD374" s="33">
        <v>13.37802695883623</v>
      </c>
      <c r="AE374" s="33">
        <v>2.1866749113738706</v>
      </c>
      <c r="AF374" s="33">
        <v>-2.6591608988626945</v>
      </c>
      <c r="AG374" s="33">
        <v>1.3700131950399168</v>
      </c>
      <c r="AH374" s="33">
        <v>2.7999740913707001</v>
      </c>
      <c r="AI374" s="33">
        <v>3.3999997687802477</v>
      </c>
    </row>
    <row r="375" spans="1:35" ht="14.5" x14ac:dyDescent="0.35">
      <c r="A375" s="8" t="str">
        <f t="shared" si="5"/>
        <v>ExportentwicklungSpanien</v>
      </c>
      <c r="B375" s="8">
        <v>375</v>
      </c>
      <c r="C375" s="32" t="s">
        <v>178</v>
      </c>
      <c r="D375" s="32" t="s">
        <v>8</v>
      </c>
      <c r="E375" s="32" t="s">
        <v>150</v>
      </c>
      <c r="F375" s="32" t="s">
        <v>343</v>
      </c>
      <c r="G375" s="32" t="s">
        <v>32</v>
      </c>
      <c r="H375" s="32" t="s">
        <v>376</v>
      </c>
      <c r="I375" s="33">
        <v>10.584140928211212</v>
      </c>
      <c r="J375" s="33">
        <v>3.3893229235077484</v>
      </c>
      <c r="K375" s="33">
        <v>2.8772664444263683</v>
      </c>
      <c r="L375" s="33">
        <v>4.837586319314795</v>
      </c>
      <c r="M375" s="33">
        <v>5.8414550543136556</v>
      </c>
      <c r="N375" s="33">
        <v>8.6750924684736219E-2</v>
      </c>
      <c r="O375" s="33">
        <v>3.4807061709340985</v>
      </c>
      <c r="P375" s="33">
        <v>10.076700564777497</v>
      </c>
      <c r="Q375" s="33">
        <v>-0.97895469485331432</v>
      </c>
      <c r="R375" s="33">
        <v>-11.427516597568683</v>
      </c>
      <c r="S375" s="33">
        <v>11.750469135032972</v>
      </c>
      <c r="T375" s="33">
        <v>8.7753869260598805</v>
      </c>
      <c r="U375" s="33">
        <v>0.92355079712511667</v>
      </c>
      <c r="V375" s="33">
        <v>6.291971730038199</v>
      </c>
      <c r="W375" s="33">
        <v>3.84582555894508</v>
      </c>
      <c r="X375" s="33">
        <v>3.9083902455864035</v>
      </c>
      <c r="Y375" s="33">
        <v>4.4502408656926491</v>
      </c>
      <c r="Z375" s="33">
        <v>5.0769075227791802</v>
      </c>
      <c r="AA375" s="33">
        <v>1.3904269407832572</v>
      </c>
      <c r="AB375" s="33">
        <v>0.81363141842768982</v>
      </c>
      <c r="AC375" s="33">
        <v>-8.5540346016906454</v>
      </c>
      <c r="AD375" s="33">
        <v>9.4860090522858229</v>
      </c>
      <c r="AE375" s="33">
        <v>3.5268515812343395</v>
      </c>
      <c r="AF375" s="33">
        <v>-1.0211467373780039</v>
      </c>
      <c r="AG375" s="33">
        <v>0.24999948453712761</v>
      </c>
      <c r="AH375" s="33">
        <v>2.9349932351391743</v>
      </c>
      <c r="AI375" s="33">
        <v>2.7999905424850482</v>
      </c>
    </row>
    <row r="376" spans="1:35" ht="14.5" x14ac:dyDescent="0.35">
      <c r="A376" s="8" t="str">
        <f t="shared" si="5"/>
        <v>ExportentwicklungTschechische Republik</v>
      </c>
      <c r="B376" s="8">
        <v>376</v>
      </c>
      <c r="C376" s="32" t="s">
        <v>178</v>
      </c>
      <c r="D376" s="32" t="s">
        <v>22</v>
      </c>
      <c r="E376" s="32" t="s">
        <v>150</v>
      </c>
      <c r="F376" s="32" t="s">
        <v>343</v>
      </c>
      <c r="G376" s="32" t="s">
        <v>32</v>
      </c>
      <c r="H376" s="32" t="s">
        <v>376</v>
      </c>
      <c r="I376" s="33">
        <v>16.508410846667275</v>
      </c>
      <c r="J376" s="33">
        <v>14.928189611557315</v>
      </c>
      <c r="K376" s="33">
        <v>8.2124673821342355</v>
      </c>
      <c r="L376" s="33">
        <v>12.716025460153645</v>
      </c>
      <c r="M376" s="33">
        <v>40.701905009887469</v>
      </c>
      <c r="N376" s="33">
        <v>22.963276820010975</v>
      </c>
      <c r="O376" s="33">
        <v>14.365272366475196</v>
      </c>
      <c r="P376" s="33">
        <v>11.619834240444831</v>
      </c>
      <c r="Q376" s="33">
        <v>4.1773031179216815</v>
      </c>
      <c r="R376" s="33">
        <v>-10.550476554180989</v>
      </c>
      <c r="S376" s="33">
        <v>15.92647754910837</v>
      </c>
      <c r="T376" s="33">
        <v>10.149768434731698</v>
      </c>
      <c r="U376" s="33">
        <v>4.1819445608018952</v>
      </c>
      <c r="V376" s="33">
        <v>0.68803953895697134</v>
      </c>
      <c r="W376" s="33">
        <v>9.3057289812875155</v>
      </c>
      <c r="X376" s="33">
        <v>4.9069446765976039</v>
      </c>
      <c r="Y376" s="33">
        <v>4.1257749145379847</v>
      </c>
      <c r="Z376" s="33">
        <v>6.9016944762682044</v>
      </c>
      <c r="AA376" s="33">
        <v>3.2984693483973757</v>
      </c>
      <c r="AB376" s="33">
        <v>1.1312320444571498</v>
      </c>
      <c r="AC376" s="33">
        <v>-6.7451093649620333</v>
      </c>
      <c r="AD376" s="33">
        <v>8.0816248005379805</v>
      </c>
      <c r="AE376" s="33">
        <v>4.1499021534914959</v>
      </c>
      <c r="AF376" s="33">
        <v>1.9026377021303489</v>
      </c>
      <c r="AG376" s="33">
        <v>0.24999156297651837</v>
      </c>
      <c r="AH376" s="33">
        <v>2.0999920940754038</v>
      </c>
      <c r="AI376" s="33">
        <v>2.8000078931862191</v>
      </c>
    </row>
    <row r="377" spans="1:35" ht="14.5" x14ac:dyDescent="0.35">
      <c r="A377" s="8" t="str">
        <f t="shared" si="5"/>
        <v>ExportentwicklungUngarn</v>
      </c>
      <c r="B377" s="8">
        <v>377</v>
      </c>
      <c r="C377" s="32" t="s">
        <v>178</v>
      </c>
      <c r="D377" s="32" t="s">
        <v>24</v>
      </c>
      <c r="E377" s="32" t="s">
        <v>150</v>
      </c>
      <c r="F377" s="32" t="s">
        <v>343</v>
      </c>
      <c r="G377" s="32" t="s">
        <v>32</v>
      </c>
      <c r="H377" s="32" t="s">
        <v>376</v>
      </c>
      <c r="I377" s="33">
        <v>29.90558988130843</v>
      </c>
      <c r="J377" s="33">
        <v>8.2258132833432853</v>
      </c>
      <c r="K377" s="33">
        <v>10.032925883936272</v>
      </c>
      <c r="L377" s="33">
        <v>10.49187024052523</v>
      </c>
      <c r="M377" s="33">
        <v>23.307230685996672</v>
      </c>
      <c r="N377" s="33">
        <v>15.0964259246783</v>
      </c>
      <c r="O377" s="33">
        <v>17.386904670443641</v>
      </c>
      <c r="P377" s="33">
        <v>17.181461646246902</v>
      </c>
      <c r="Q377" s="33">
        <v>6.8117395178127254</v>
      </c>
      <c r="R377" s="33">
        <v>-13.62432110213274</v>
      </c>
      <c r="S377" s="33">
        <v>12.476325389041975</v>
      </c>
      <c r="T377" s="33">
        <v>6.4653901967809873</v>
      </c>
      <c r="U377" s="33">
        <v>-1.9471068316049411</v>
      </c>
      <c r="V377" s="33">
        <v>3.20018580551897</v>
      </c>
      <c r="W377" s="33">
        <v>8.0972598040358434</v>
      </c>
      <c r="X377" s="33">
        <v>7.0050424932171182</v>
      </c>
      <c r="Y377" s="33">
        <v>1.6501997705507847</v>
      </c>
      <c r="Z377" s="33">
        <v>6.1722125191610644</v>
      </c>
      <c r="AA377" s="33">
        <v>3.9935876350821502</v>
      </c>
      <c r="AB377" s="33">
        <v>4.8177360122559918</v>
      </c>
      <c r="AC377" s="33">
        <v>-1.2261924326290057</v>
      </c>
      <c r="AD377" s="33">
        <v>7.1958360856996677</v>
      </c>
      <c r="AE377" s="33">
        <v>7.8821364988690874</v>
      </c>
      <c r="AF377" s="33">
        <v>1.4288018861311542</v>
      </c>
      <c r="AG377" s="33">
        <v>-3.2484987787723441</v>
      </c>
      <c r="AH377" s="33">
        <v>2.2255384017435489</v>
      </c>
      <c r="AI377" s="33">
        <v>5.7741447062076077</v>
      </c>
    </row>
    <row r="378" spans="1:35" ht="14.5" x14ac:dyDescent="0.35">
      <c r="A378" s="8" t="str">
        <f t="shared" si="5"/>
        <v>ExportentwicklungVereinigtes Königreich Großbritannien und Nordirland</v>
      </c>
      <c r="B378" s="8">
        <v>378</v>
      </c>
      <c r="C378" s="32" t="s">
        <v>178</v>
      </c>
      <c r="D378" s="32" t="s">
        <v>57</v>
      </c>
      <c r="E378" s="32" t="s">
        <v>150</v>
      </c>
      <c r="F378" s="32" t="s">
        <v>343</v>
      </c>
      <c r="G378" s="32" t="s">
        <v>32</v>
      </c>
      <c r="H378" s="32" t="s">
        <v>376</v>
      </c>
      <c r="I378" s="33">
        <v>9.9809377240691788</v>
      </c>
      <c r="J378" s="33">
        <v>2.8728532765856158</v>
      </c>
      <c r="K378" s="33">
        <v>0.86750067680334553</v>
      </c>
      <c r="L378" s="33">
        <v>-1.6421449725126962</v>
      </c>
      <c r="M378" s="33">
        <v>1.8958734149492074</v>
      </c>
      <c r="N378" s="33">
        <v>7.6798302176275968</v>
      </c>
      <c r="O378" s="33">
        <v>14.690712552483063</v>
      </c>
      <c r="P378" s="33">
        <v>-9.0016576192116702</v>
      </c>
      <c r="Q378" s="33">
        <v>0.56350423755495171</v>
      </c>
      <c r="R378" s="33">
        <v>-10.432475057692983</v>
      </c>
      <c r="S378" s="33">
        <v>10.335788285712439</v>
      </c>
      <c r="T378" s="33">
        <v>6.5511500938365117</v>
      </c>
      <c r="U378" s="33">
        <v>-0.99972137167367237</v>
      </c>
      <c r="V378" s="33">
        <v>-0.7362358565217022</v>
      </c>
      <c r="W378" s="33">
        <v>1.3615014880624443</v>
      </c>
      <c r="X378" s="33">
        <v>3.524042370176673</v>
      </c>
      <c r="Y378" s="33">
        <v>0.85082448096144958</v>
      </c>
      <c r="Z378" s="33">
        <v>7.0410598177158761</v>
      </c>
      <c r="AA378" s="33">
        <v>0.47361685049740743</v>
      </c>
      <c r="AB378" s="33">
        <v>2.0976962167488296</v>
      </c>
      <c r="AC378" s="33">
        <v>-12.539464805639142</v>
      </c>
      <c r="AD378" s="33">
        <v>0.97529239658607025</v>
      </c>
      <c r="AE378" s="33">
        <v>11.576198494878696</v>
      </c>
      <c r="AF378" s="33">
        <v>-9.7847753958181727</v>
      </c>
      <c r="AG378" s="33">
        <v>-6.8249886990326303</v>
      </c>
      <c r="AH378" s="33">
        <v>-7.7080653687417566E-2</v>
      </c>
      <c r="AI378" s="33">
        <v>0.89064592610085924</v>
      </c>
    </row>
    <row r="379" spans="1:35" ht="14.5" x14ac:dyDescent="0.35">
      <c r="A379" s="8" t="str">
        <f t="shared" si="5"/>
        <v>ExportentwicklungZypern</v>
      </c>
      <c r="B379" s="8">
        <v>379</v>
      </c>
      <c r="C379" s="32" t="s">
        <v>178</v>
      </c>
      <c r="D379" s="32" t="s">
        <v>30</v>
      </c>
      <c r="E379" s="32" t="s">
        <v>150</v>
      </c>
      <c r="F379" s="32" t="s">
        <v>343</v>
      </c>
      <c r="G379" s="32" t="s">
        <v>32</v>
      </c>
      <c r="H379" s="32" t="s">
        <v>376</v>
      </c>
      <c r="I379" s="33">
        <v>2.4919369675488809</v>
      </c>
      <c r="J379" s="33">
        <v>-0.40479749135454313</v>
      </c>
      <c r="K379" s="33">
        <v>-9.9407439557731578</v>
      </c>
      <c r="L379" s="33">
        <v>-6.6205150197063318</v>
      </c>
      <c r="M379" s="33">
        <v>2.7624816847814202</v>
      </c>
      <c r="N379" s="33">
        <v>10.746921698566922</v>
      </c>
      <c r="O379" s="33">
        <v>-13.702099530747375</v>
      </c>
      <c r="P379" s="33">
        <v>2.5054776706984683</v>
      </c>
      <c r="Q379" s="33">
        <v>10.094537176223199</v>
      </c>
      <c r="R379" s="33">
        <v>3.6399654313777177</v>
      </c>
      <c r="S379" s="33">
        <v>8.422018558216223</v>
      </c>
      <c r="T379" s="33">
        <v>11.137761982356579</v>
      </c>
      <c r="U379" s="33">
        <v>-0.1864333406010843</v>
      </c>
      <c r="V379" s="33">
        <v>-12.589077394048957</v>
      </c>
      <c r="W379" s="33">
        <v>-2.8774659466663763</v>
      </c>
      <c r="X379" s="33">
        <v>7.3167366481955156</v>
      </c>
      <c r="Y379" s="33">
        <v>-8.952106940202313</v>
      </c>
      <c r="Z379" s="33">
        <v>6.2311086007388781</v>
      </c>
      <c r="AA379" s="33">
        <v>31.606856091769004</v>
      </c>
      <c r="AB379" s="33">
        <v>-16.874448924327595</v>
      </c>
      <c r="AC379" s="33">
        <v>-2.5099092649574715</v>
      </c>
      <c r="AD379" s="33">
        <v>22.925186108397625</v>
      </c>
      <c r="AE379" s="33">
        <v>30.861704226587165</v>
      </c>
      <c r="AF379" s="33">
        <v>-15.271667319302011</v>
      </c>
      <c r="AG379" s="33">
        <v>8.9405641328551724</v>
      </c>
      <c r="AH379" s="33">
        <v>2.5372711755359205</v>
      </c>
      <c r="AI379" s="33">
        <v>2.5955538799674116</v>
      </c>
    </row>
    <row r="380" spans="1:35" ht="14.5" x14ac:dyDescent="0.35">
      <c r="A380" s="8" t="str">
        <f t="shared" si="5"/>
        <v>ExportquoteBelgien</v>
      </c>
      <c r="B380" s="8">
        <v>380</v>
      </c>
      <c r="C380" s="32" t="s">
        <v>313</v>
      </c>
      <c r="D380" s="32" t="s">
        <v>9</v>
      </c>
      <c r="E380" s="32" t="s">
        <v>182</v>
      </c>
      <c r="F380" s="32" t="s">
        <v>343</v>
      </c>
      <c r="G380" s="32" t="s">
        <v>32</v>
      </c>
      <c r="H380" s="32" t="s">
        <v>376</v>
      </c>
      <c r="I380" s="33">
        <v>56.867168740960558</v>
      </c>
      <c r="J380" s="33">
        <v>55.232282986469059</v>
      </c>
      <c r="K380" s="33">
        <v>55.377431923702289</v>
      </c>
      <c r="L380" s="33">
        <v>54.098112305752267</v>
      </c>
      <c r="M380" s="33">
        <v>55.840734290884328</v>
      </c>
      <c r="N380" s="33">
        <v>58.94062526609676</v>
      </c>
      <c r="O380" s="33">
        <v>61.646801567884509</v>
      </c>
      <c r="P380" s="33">
        <v>61.996939050791447</v>
      </c>
      <c r="Q380" s="33">
        <v>62.069533133698997</v>
      </c>
      <c r="R380" s="33">
        <v>50.331933895619919</v>
      </c>
      <c r="S380" s="33">
        <v>56.346946281601483</v>
      </c>
      <c r="T380" s="33">
        <v>61.096293182702674</v>
      </c>
      <c r="U380" s="33">
        <v>59.494492503768029</v>
      </c>
      <c r="V380" s="33">
        <v>58.167414777341932</v>
      </c>
      <c r="W380" s="33">
        <v>56.997498260932055</v>
      </c>
      <c r="X380" s="33">
        <v>54.342057766076749</v>
      </c>
      <c r="Y380" s="33">
        <v>56.692940951592306</v>
      </c>
      <c r="Z380" s="33">
        <v>60.063864547079973</v>
      </c>
      <c r="AA380" s="33">
        <v>60.465953908209023</v>
      </c>
      <c r="AB380" s="33">
        <v>59.673280495840089</v>
      </c>
      <c r="AC380" s="33">
        <v>56.949107807661392</v>
      </c>
      <c r="AD380" s="33">
        <v>66.897446599286354</v>
      </c>
      <c r="AE380" s="33">
        <v>71.786761485712901</v>
      </c>
      <c r="AF380" s="33">
        <v>60.494438729770529</v>
      </c>
      <c r="AG380" s="33">
        <v>57.374119917751599</v>
      </c>
      <c r="AH380" s="33">
        <v>57.169635627530354</v>
      </c>
      <c r="AI380" s="33">
        <v>57.647169837119641</v>
      </c>
    </row>
    <row r="381" spans="1:35" ht="14.5" x14ac:dyDescent="0.35">
      <c r="A381" s="8" t="str">
        <f t="shared" si="5"/>
        <v>ExportquoteBulgarien</v>
      </c>
      <c r="B381" s="8">
        <v>381</v>
      </c>
      <c r="C381" s="32" t="s">
        <v>313</v>
      </c>
      <c r="D381" s="32" t="s">
        <v>25</v>
      </c>
      <c r="E381" s="32" t="s">
        <v>182</v>
      </c>
      <c r="F381" s="32" t="s">
        <v>343</v>
      </c>
      <c r="G381" s="32" t="s">
        <v>32</v>
      </c>
      <c r="H381" s="32" t="s">
        <v>376</v>
      </c>
      <c r="I381" s="33">
        <v>13.478050097993727</v>
      </c>
      <c r="J381" s="33">
        <v>14.347202836772416</v>
      </c>
      <c r="K381" s="33">
        <v>14.124967101875477</v>
      </c>
      <c r="L381" s="33">
        <v>14.785883754827589</v>
      </c>
      <c r="M381" s="33">
        <v>20.48317744160579</v>
      </c>
      <c r="N381" s="33">
        <v>22.031747220246338</v>
      </c>
      <c r="O381" s="33">
        <v>26.565036720309088</v>
      </c>
      <c r="P381" s="33">
        <v>36.507837743764767</v>
      </c>
      <c r="Q381" s="33">
        <v>36.874676145806212</v>
      </c>
      <c r="R381" s="33">
        <v>27.776186136507587</v>
      </c>
      <c r="S381" s="33">
        <v>37.048263254113344</v>
      </c>
      <c r="T381" s="33">
        <v>45.962695184896788</v>
      </c>
      <c r="U381" s="33">
        <v>46.560076487446544</v>
      </c>
      <c r="V381" s="33">
        <v>50.44043446626182</v>
      </c>
      <c r="W381" s="33">
        <v>48.862537100781644</v>
      </c>
      <c r="X381" s="33">
        <v>47.852604273567721</v>
      </c>
      <c r="Y381" s="33">
        <v>47.383620397890553</v>
      </c>
      <c r="Z381" s="33">
        <v>51.327859235302398</v>
      </c>
      <c r="AA381" s="33">
        <v>49.423708340979097</v>
      </c>
      <c r="AB381" s="33">
        <v>47.496974303600496</v>
      </c>
      <c r="AC381" s="33">
        <v>44.049424591156871</v>
      </c>
      <c r="AD381" s="33">
        <v>48.201066429059772</v>
      </c>
      <c r="AE381" s="33">
        <v>54.768140758157294</v>
      </c>
      <c r="AF381" s="33">
        <v>45.97252182764057</v>
      </c>
      <c r="AG381" s="33">
        <v>42.072043616999295</v>
      </c>
      <c r="AH381" s="33">
        <v>41.784839590188454</v>
      </c>
      <c r="AI381" s="33">
        <v>41.438032383772075</v>
      </c>
    </row>
    <row r="382" spans="1:35" ht="14.5" x14ac:dyDescent="0.35">
      <c r="A382" s="8" t="str">
        <f t="shared" si="5"/>
        <v>ExportquoteDänemark</v>
      </c>
      <c r="B382" s="8">
        <v>382</v>
      </c>
      <c r="C382" s="32" t="s">
        <v>313</v>
      </c>
      <c r="D382" s="32" t="s">
        <v>5</v>
      </c>
      <c r="E382" s="32" t="s">
        <v>182</v>
      </c>
      <c r="F382" s="32" t="s">
        <v>343</v>
      </c>
      <c r="G382" s="32" t="s">
        <v>32</v>
      </c>
      <c r="H382" s="32" t="s">
        <v>376</v>
      </c>
      <c r="I382" s="33">
        <v>30.070980830622435</v>
      </c>
      <c r="J382" s="33">
        <v>30.221545709924293</v>
      </c>
      <c r="K382" s="33">
        <v>30.439557142112616</v>
      </c>
      <c r="L382" s="33">
        <v>29.1904283112281</v>
      </c>
      <c r="M382" s="33">
        <v>29.174884312305032</v>
      </c>
      <c r="N382" s="33">
        <v>30.76265169497681</v>
      </c>
      <c r="O382" s="33">
        <v>31.900713049559375</v>
      </c>
      <c r="P382" s="33">
        <v>31.661984930680099</v>
      </c>
      <c r="Q382" s="33">
        <v>33.080422197896098</v>
      </c>
      <c r="R382" s="33">
        <v>29.248525845916451</v>
      </c>
      <c r="S382" s="33">
        <v>31.387572859724415</v>
      </c>
      <c r="T382" s="33">
        <v>34.437819070597179</v>
      </c>
      <c r="U382" s="33">
        <v>34.364328599314518</v>
      </c>
      <c r="V382" s="33">
        <v>34.101645281855667</v>
      </c>
      <c r="W382" s="33">
        <v>33.9401938525397</v>
      </c>
      <c r="X382" s="33">
        <v>34.364818812519928</v>
      </c>
      <c r="Y382" s="33">
        <v>33.284018061009931</v>
      </c>
      <c r="Z382" s="33">
        <v>33.565785946780387</v>
      </c>
      <c r="AA382" s="33">
        <v>33.636160689073698</v>
      </c>
      <c r="AB382" s="33">
        <v>34.738810239065145</v>
      </c>
      <c r="AC382" s="33">
        <v>33.547536714515068</v>
      </c>
      <c r="AD382" s="33">
        <v>34.550032195489045</v>
      </c>
      <c r="AE382" s="33">
        <v>37.129630816369186</v>
      </c>
      <c r="AF382" s="33">
        <v>39.450152778139362</v>
      </c>
      <c r="AG382" s="33">
        <v>39.858322377339761</v>
      </c>
      <c r="AH382" s="33">
        <v>39.526502213510874</v>
      </c>
      <c r="AI382" s="33">
        <v>39.519823423582871</v>
      </c>
    </row>
    <row r="383" spans="1:35" ht="14.5" x14ac:dyDescent="0.35">
      <c r="A383" s="8" t="str">
        <f t="shared" si="5"/>
        <v>ExportquoteDeutschland</v>
      </c>
      <c r="B383" s="8">
        <v>383</v>
      </c>
      <c r="C383" s="32" t="s">
        <v>313</v>
      </c>
      <c r="D383" s="32" t="s">
        <v>2</v>
      </c>
      <c r="E383" s="32" t="s">
        <v>182</v>
      </c>
      <c r="F383" s="32" t="s">
        <v>343</v>
      </c>
      <c r="G383" s="32" t="s">
        <v>32</v>
      </c>
      <c r="H383" s="32" t="s">
        <v>376</v>
      </c>
      <c r="I383" s="33">
        <v>25.525811631903689</v>
      </c>
      <c r="J383" s="33">
        <v>26.339289374319641</v>
      </c>
      <c r="K383" s="33">
        <v>26.487343480138165</v>
      </c>
      <c r="L383" s="33">
        <v>26.53870698542045</v>
      </c>
      <c r="M383" s="33">
        <v>28.613063880263756</v>
      </c>
      <c r="N383" s="33">
        <v>30.316763482979393</v>
      </c>
      <c r="O383" s="33">
        <v>32.92064067793816</v>
      </c>
      <c r="P383" s="33">
        <v>34.490366687383471</v>
      </c>
      <c r="Q383" s="33">
        <v>34.507313644929106</v>
      </c>
      <c r="R383" s="33">
        <v>28.936577857764128</v>
      </c>
      <c r="S383" s="33">
        <v>32.69710939351544</v>
      </c>
      <c r="T383" s="33">
        <v>34.797056565046347</v>
      </c>
      <c r="U383" s="33">
        <v>35.381769616980549</v>
      </c>
      <c r="V383" s="33">
        <v>34.231431879690852</v>
      </c>
      <c r="W383" s="33">
        <v>33.866881953121599</v>
      </c>
      <c r="X383" s="33">
        <v>34.229805713544955</v>
      </c>
      <c r="Y383" s="33">
        <v>33.160247926385509</v>
      </c>
      <c r="Z383" s="33">
        <v>33.617562914463946</v>
      </c>
      <c r="AA383" s="33">
        <v>33.610355772005143</v>
      </c>
      <c r="AB383" s="33">
        <v>33.129073688498622</v>
      </c>
      <c r="AC383" s="33">
        <v>30.70433844887263</v>
      </c>
      <c r="AD383" s="33">
        <v>33.258678184993173</v>
      </c>
      <c r="AE383" s="33">
        <v>35.37951616778583</v>
      </c>
      <c r="AF383" s="33">
        <v>33.624708819629433</v>
      </c>
      <c r="AG383" s="33">
        <v>32.822047048715703</v>
      </c>
      <c r="AH383" s="33">
        <v>32.61894967931849</v>
      </c>
      <c r="AI383" s="33">
        <v>32.789241558691316</v>
      </c>
    </row>
    <row r="384" spans="1:35" ht="14.5" x14ac:dyDescent="0.35">
      <c r="A384" s="8" t="str">
        <f t="shared" si="5"/>
        <v>ExportquoteEstland</v>
      </c>
      <c r="B384" s="8">
        <v>384</v>
      </c>
      <c r="C384" s="32" t="s">
        <v>313</v>
      </c>
      <c r="D384" s="32" t="s">
        <v>18</v>
      </c>
      <c r="E384" s="32" t="s">
        <v>182</v>
      </c>
      <c r="F384" s="32" t="s">
        <v>343</v>
      </c>
      <c r="G384" s="32" t="s">
        <v>32</v>
      </c>
      <c r="H384" s="32" t="s">
        <v>376</v>
      </c>
      <c r="I384" s="33">
        <v>33.480565943574156</v>
      </c>
      <c r="J384" s="33">
        <v>33.412487897658586</v>
      </c>
      <c r="K384" s="33">
        <v>32.605056192698655</v>
      </c>
      <c r="L384" s="33">
        <v>33.306237430988332</v>
      </c>
      <c r="M384" s="33">
        <v>36.011624173536397</v>
      </c>
      <c r="N384" s="33">
        <v>40.783786261264446</v>
      </c>
      <c r="O384" s="33">
        <v>40.867545589323242</v>
      </c>
      <c r="P384" s="33">
        <v>41.695118203943871</v>
      </c>
      <c r="Q384" s="33">
        <v>43.070789196891255</v>
      </c>
      <c r="R384" s="33">
        <v>37.467433313473727</v>
      </c>
      <c r="S384" s="33">
        <v>50.751978900769714</v>
      </c>
      <c r="T384" s="33">
        <v>62.024589860385881</v>
      </c>
      <c r="U384" s="33">
        <v>59.433358250546263</v>
      </c>
      <c r="V384" s="33">
        <v>57.236071372101684</v>
      </c>
      <c r="W384" s="33">
        <v>54.139337057918311</v>
      </c>
      <c r="X384" s="33">
        <v>50.889158378897022</v>
      </c>
      <c r="Y384" s="33">
        <v>50.636082087668818</v>
      </c>
      <c r="Z384" s="33">
        <v>49.201064972536734</v>
      </c>
      <c r="AA384" s="33">
        <v>47.627907363777105</v>
      </c>
      <c r="AB384" s="33">
        <v>46.772590392124769</v>
      </c>
      <c r="AC384" s="33">
        <v>47.66280834866933</v>
      </c>
      <c r="AD384" s="33">
        <v>52.198164815629589</v>
      </c>
      <c r="AE384" s="33">
        <v>56.414447733311455</v>
      </c>
      <c r="AF384" s="33">
        <v>47.169513388838006</v>
      </c>
      <c r="AG384" s="33">
        <v>44.581828407943838</v>
      </c>
      <c r="AH384" s="33">
        <v>44.144717739370122</v>
      </c>
      <c r="AI384" s="33">
        <v>43.832835263270226</v>
      </c>
    </row>
    <row r="385" spans="1:35" ht="14.5" x14ac:dyDescent="0.35">
      <c r="A385" s="8" t="str">
        <f t="shared" si="5"/>
        <v>ExportquoteEU27</v>
      </c>
      <c r="B385" s="8">
        <v>385</v>
      </c>
      <c r="C385" s="32" t="s">
        <v>313</v>
      </c>
      <c r="D385" s="32" t="s">
        <v>367</v>
      </c>
      <c r="E385" s="32" t="s">
        <v>182</v>
      </c>
      <c r="F385" s="32" t="s">
        <v>343</v>
      </c>
      <c r="G385" s="32" t="s">
        <v>32</v>
      </c>
      <c r="H385" s="32" t="s">
        <v>376</v>
      </c>
      <c r="I385" s="33">
        <v>27.422957855261338</v>
      </c>
      <c r="J385" s="33">
        <v>27.241146789212955</v>
      </c>
      <c r="K385" s="33">
        <v>26.640890600283658</v>
      </c>
      <c r="L385" s="33">
        <v>25.975222656041197</v>
      </c>
      <c r="M385" s="33">
        <v>27.250534214175026</v>
      </c>
      <c r="N385" s="33">
        <v>28.30942033816385</v>
      </c>
      <c r="O385" s="33">
        <v>29.965977088418239</v>
      </c>
      <c r="P385" s="33">
        <v>30.784336080738868</v>
      </c>
      <c r="Q385" s="33">
        <v>30.858094105900562</v>
      </c>
      <c r="R385" s="33">
        <v>26.364212453352735</v>
      </c>
      <c r="S385" s="33">
        <v>29.841914190522999</v>
      </c>
      <c r="T385" s="33">
        <v>32.215180664173779</v>
      </c>
      <c r="U385" s="33">
        <v>33.147711982866788</v>
      </c>
      <c r="V385" s="33">
        <v>32.8638585918345</v>
      </c>
      <c r="W385" s="33">
        <v>32.861838502073617</v>
      </c>
      <c r="X385" s="33">
        <v>33.444813064254411</v>
      </c>
      <c r="Y385" s="33">
        <v>32.900162177129069</v>
      </c>
      <c r="Z385" s="33">
        <v>33.93547706088998</v>
      </c>
      <c r="AA385" s="33">
        <v>34.312503989838838</v>
      </c>
      <c r="AB385" s="33">
        <v>33.958885476800596</v>
      </c>
      <c r="AC385" s="33">
        <v>32.467793350205845</v>
      </c>
      <c r="AD385" s="33">
        <v>35.340843802342228</v>
      </c>
      <c r="AE385" s="33">
        <v>38.960123189599749</v>
      </c>
      <c r="AF385" s="33">
        <v>35.957536895674295</v>
      </c>
      <c r="AG385" s="33">
        <v>34.440606828524096</v>
      </c>
      <c r="AH385" s="33">
        <v>34.415158233663732</v>
      </c>
      <c r="AI385" s="33">
        <v>34.648960829764661</v>
      </c>
    </row>
    <row r="386" spans="1:35" ht="14.5" x14ac:dyDescent="0.35">
      <c r="A386" s="8" t="str">
        <f t="shared" si="5"/>
        <v>ExportquoteFinnland</v>
      </c>
      <c r="B386" s="8">
        <v>386</v>
      </c>
      <c r="C386" s="32" t="s">
        <v>313</v>
      </c>
      <c r="D386" s="32" t="s">
        <v>14</v>
      </c>
      <c r="E386" s="32" t="s">
        <v>182</v>
      </c>
      <c r="F386" s="32" t="s">
        <v>343</v>
      </c>
      <c r="G386" s="32" t="s">
        <v>32</v>
      </c>
      <c r="H386" s="32" t="s">
        <v>376</v>
      </c>
      <c r="I386" s="33">
        <v>36.959805258604256</v>
      </c>
      <c r="J386" s="33">
        <v>34.931852599697123</v>
      </c>
      <c r="K386" s="33">
        <v>34.212476421449743</v>
      </c>
      <c r="L386" s="33">
        <v>32.604769500507537</v>
      </c>
      <c r="M386" s="33">
        <v>33.558437958687421</v>
      </c>
      <c r="N386" s="33">
        <v>34.552973898679753</v>
      </c>
      <c r="O386" s="33">
        <v>37.598417225400752</v>
      </c>
      <c r="P386" s="33">
        <v>38.337636788392963</v>
      </c>
      <c r="Q386" s="33">
        <v>36.70985776281448</v>
      </c>
      <c r="R386" s="33">
        <v>28.204253445951522</v>
      </c>
      <c r="S386" s="33">
        <v>30.037151801516902</v>
      </c>
      <c r="T386" s="33">
        <v>30.037186005919402</v>
      </c>
      <c r="U386" s="33">
        <v>29.684895547415387</v>
      </c>
      <c r="V386" s="33">
        <v>28.789613606097387</v>
      </c>
      <c r="W386" s="33">
        <v>27.232760923951325</v>
      </c>
      <c r="X386" s="33">
        <v>25.221702062875845</v>
      </c>
      <c r="Y386" s="33">
        <v>24.441281864665278</v>
      </c>
      <c r="Z386" s="33">
        <v>26.45946258666881</v>
      </c>
      <c r="AA386" s="33">
        <v>27.134818136737028</v>
      </c>
      <c r="AB386" s="33">
        <v>27.220587125499961</v>
      </c>
      <c r="AC386" s="33">
        <v>24.940880843701219</v>
      </c>
      <c r="AD386" s="33">
        <v>28.23398884082906</v>
      </c>
      <c r="AE386" s="33">
        <v>33.199185342171319</v>
      </c>
      <c r="AF386" s="33">
        <v>30.666617883799208</v>
      </c>
      <c r="AG386" s="33">
        <v>29.494488476728222</v>
      </c>
      <c r="AH386" s="33">
        <v>29.649483643896097</v>
      </c>
      <c r="AI386" s="33">
        <v>29.671562076481823</v>
      </c>
    </row>
    <row r="387" spans="1:35" ht="14.5" x14ac:dyDescent="0.35">
      <c r="A387" s="8" t="str">
        <f t="shared" si="5"/>
        <v>ExportquoteFrankreich</v>
      </c>
      <c r="B387" s="8">
        <v>387</v>
      </c>
      <c r="C387" s="32" t="s">
        <v>313</v>
      </c>
      <c r="D387" s="32" t="s">
        <v>0</v>
      </c>
      <c r="E387" s="32" t="s">
        <v>182</v>
      </c>
      <c r="F387" s="32" t="s">
        <v>343</v>
      </c>
      <c r="G387" s="32" t="s">
        <v>32</v>
      </c>
      <c r="H387" s="32" t="s">
        <v>376</v>
      </c>
      <c r="I387" s="33">
        <v>22.564653139393709</v>
      </c>
      <c r="J387" s="33">
        <v>22.210930081022386</v>
      </c>
      <c r="K387" s="33">
        <v>21.382473880620655</v>
      </c>
      <c r="L387" s="33">
        <v>20.20941704837476</v>
      </c>
      <c r="M387" s="33">
        <v>20.53790206755702</v>
      </c>
      <c r="N387" s="33">
        <v>20.872473394595382</v>
      </c>
      <c r="O387" s="33">
        <v>21.674455491026375</v>
      </c>
      <c r="P387" s="33">
        <v>21.326183925080862</v>
      </c>
      <c r="Q387" s="33">
        <v>21.492211055276382</v>
      </c>
      <c r="R387" s="33">
        <v>18.345886023638318</v>
      </c>
      <c r="S387" s="33">
        <v>20.022594341394985</v>
      </c>
      <c r="T387" s="33">
        <v>21.247916607060329</v>
      </c>
      <c r="U387" s="33">
        <v>21.640128966947554</v>
      </c>
      <c r="V387" s="33">
        <v>21.446061785967615</v>
      </c>
      <c r="W387" s="33">
        <v>21.270556749606378</v>
      </c>
      <c r="X387" s="33">
        <v>21.917623405447983</v>
      </c>
      <c r="Y387" s="33">
        <v>21.560484967642985</v>
      </c>
      <c r="Z387" s="33">
        <v>22.322958561859178</v>
      </c>
      <c r="AA387" s="33">
        <v>22.796104040014217</v>
      </c>
      <c r="AB387" s="33">
        <v>22.704399748870056</v>
      </c>
      <c r="AC387" s="33">
        <v>19.93131965305253</v>
      </c>
      <c r="AD387" s="33">
        <v>21.534770117004815</v>
      </c>
      <c r="AE387" s="33">
        <v>24.710414677821145</v>
      </c>
      <c r="AF387" s="33">
        <v>23.308290123314631</v>
      </c>
      <c r="AG387" s="33">
        <v>22.05344119953282</v>
      </c>
      <c r="AH387" s="33">
        <v>22.423953797218374</v>
      </c>
      <c r="AI387" s="33">
        <v>22.923923990831764</v>
      </c>
    </row>
    <row r="388" spans="1:35" ht="14.5" x14ac:dyDescent="0.35">
      <c r="A388" s="8" t="str">
        <f t="shared" ref="A388:A420" si="6">C388&amp;D388</f>
        <v>ExportquoteGriechenland</v>
      </c>
      <c r="B388" s="8">
        <v>388</v>
      </c>
      <c r="C388" s="32" t="s">
        <v>313</v>
      </c>
      <c r="D388" s="32" t="s">
        <v>6</v>
      </c>
      <c r="E388" s="32" t="s">
        <v>182</v>
      </c>
      <c r="F388" s="32" t="s">
        <v>343</v>
      </c>
      <c r="G388" s="32" t="s">
        <v>32</v>
      </c>
      <c r="H388" s="32" t="s">
        <v>376</v>
      </c>
      <c r="I388" s="33">
        <v>8.7440822767589932</v>
      </c>
      <c r="J388" s="33">
        <v>8.3507383068353143</v>
      </c>
      <c r="K388" s="33">
        <v>7.2828838852552797</v>
      </c>
      <c r="L388" s="33">
        <v>6.6575107986398301</v>
      </c>
      <c r="M388" s="33">
        <v>6.8426385298022501</v>
      </c>
      <c r="N388" s="33">
        <v>7.4379766436279278</v>
      </c>
      <c r="O388" s="33">
        <v>7.9261396115425695</v>
      </c>
      <c r="P388" s="33">
        <v>8.5299769542242174</v>
      </c>
      <c r="Q388" s="33">
        <v>8.7734160916227761</v>
      </c>
      <c r="R388" s="33">
        <v>7.3272659145980796</v>
      </c>
      <c r="S388" s="33">
        <v>9.0435014009987018</v>
      </c>
      <c r="T388" s="33">
        <v>11.489888192652661</v>
      </c>
      <c r="U388" s="33">
        <v>14.298636035012525</v>
      </c>
      <c r="V388" s="33">
        <v>14.77889709899115</v>
      </c>
      <c r="W388" s="33">
        <v>14.861346337119292</v>
      </c>
      <c r="X388" s="33">
        <v>14.14901327475766</v>
      </c>
      <c r="Y388" s="33">
        <v>14.093301048678059</v>
      </c>
      <c r="Z388" s="33">
        <v>15.830650276104489</v>
      </c>
      <c r="AA388" s="33">
        <v>18.056320685300335</v>
      </c>
      <c r="AB388" s="33">
        <v>17.882452430376301</v>
      </c>
      <c r="AC388" s="33">
        <v>17.971970788978123</v>
      </c>
      <c r="AD388" s="33">
        <v>21.378857112517107</v>
      </c>
      <c r="AE388" s="33">
        <v>26.099487044283926</v>
      </c>
      <c r="AF388" s="33">
        <v>22.022980778154583</v>
      </c>
      <c r="AG388" s="33">
        <v>21.194740725551625</v>
      </c>
      <c r="AH388" s="33">
        <v>21.1000368784774</v>
      </c>
      <c r="AI388" s="33">
        <v>21.361046721743556</v>
      </c>
    </row>
    <row r="389" spans="1:35" ht="14.5" x14ac:dyDescent="0.35">
      <c r="A389" s="8" t="str">
        <f t="shared" si="6"/>
        <v>ExportquoteIrland</v>
      </c>
      <c r="B389" s="8">
        <v>389</v>
      </c>
      <c r="C389" s="32" t="s">
        <v>313</v>
      </c>
      <c r="D389" s="32" t="s">
        <v>4</v>
      </c>
      <c r="E389" s="32" t="s">
        <v>182</v>
      </c>
      <c r="F389" s="32" t="s">
        <v>343</v>
      </c>
      <c r="G389" s="32" t="s">
        <v>32</v>
      </c>
      <c r="H389" s="32" t="s">
        <v>376</v>
      </c>
      <c r="I389" s="33">
        <v>73.798680680176929</v>
      </c>
      <c r="J389" s="33">
        <v>71.038634047892856</v>
      </c>
      <c r="K389" s="33">
        <v>66.751545428274994</v>
      </c>
      <c r="L389" s="33">
        <v>54.691850149302532</v>
      </c>
      <c r="M389" s="33">
        <v>54.202355049276854</v>
      </c>
      <c r="N389" s="33">
        <v>52.798420262725855</v>
      </c>
      <c r="O389" s="33">
        <v>50.484597888124462</v>
      </c>
      <c r="P389" s="33">
        <v>50.635258441949894</v>
      </c>
      <c r="Q389" s="33">
        <v>51.347105717016497</v>
      </c>
      <c r="R389" s="33">
        <v>57.381708438606246</v>
      </c>
      <c r="S389" s="33">
        <v>61.66443111741232</v>
      </c>
      <c r="T389" s="33">
        <v>58.010059978048233</v>
      </c>
      <c r="U389" s="33">
        <v>57.58744239475029</v>
      </c>
      <c r="V389" s="33">
        <v>53.895542780907746</v>
      </c>
      <c r="W389" s="33">
        <v>56.996946991384753</v>
      </c>
      <c r="X389" s="33">
        <v>73.502509500290401</v>
      </c>
      <c r="Y389" s="33">
        <v>69.961141307987987</v>
      </c>
      <c r="Z389" s="33">
        <v>63.836513865425829</v>
      </c>
      <c r="AA389" s="33">
        <v>62.982364875720364</v>
      </c>
      <c r="AB389" s="33">
        <v>61.89409827293553</v>
      </c>
      <c r="AC389" s="33">
        <v>63.476119759125417</v>
      </c>
      <c r="AD389" s="33">
        <v>62.47665380130654</v>
      </c>
      <c r="AE389" s="33">
        <v>68.105501777284047</v>
      </c>
      <c r="AF389" s="33">
        <v>59.942822047103284</v>
      </c>
      <c r="AG389" s="33">
        <v>60.409847205901336</v>
      </c>
      <c r="AH389" s="33">
        <v>58.904395033814581</v>
      </c>
      <c r="AI389" s="33">
        <v>58.72552566285907</v>
      </c>
    </row>
    <row r="390" spans="1:35" ht="14.5" x14ac:dyDescent="0.35">
      <c r="A390" s="8" t="str">
        <f t="shared" si="6"/>
        <v>ExportquoteItalien</v>
      </c>
      <c r="B390" s="8">
        <v>390</v>
      </c>
      <c r="C390" s="32" t="s">
        <v>313</v>
      </c>
      <c r="D390" s="32" t="s">
        <v>3</v>
      </c>
      <c r="E390" s="32" t="s">
        <v>182</v>
      </c>
      <c r="F390" s="32" t="s">
        <v>343</v>
      </c>
      <c r="G390" s="32" t="s">
        <v>32</v>
      </c>
      <c r="H390" s="32" t="s">
        <v>376</v>
      </c>
      <c r="I390" s="33">
        <v>20.390915722429671</v>
      </c>
      <c r="J390" s="33">
        <v>20.407099676530216</v>
      </c>
      <c r="K390" s="33">
        <v>19.410780496369664</v>
      </c>
      <c r="L390" s="33">
        <v>18.532213413597106</v>
      </c>
      <c r="M390" s="33">
        <v>19.086249344703699</v>
      </c>
      <c r="N390" s="33">
        <v>19.566959047357933</v>
      </c>
      <c r="O390" s="33">
        <v>20.834232984414026</v>
      </c>
      <c r="P390" s="33">
        <v>22.010797211593903</v>
      </c>
      <c r="Q390" s="33">
        <v>21.945533269372682</v>
      </c>
      <c r="R390" s="33">
        <v>17.9294896114972</v>
      </c>
      <c r="S390" s="33">
        <v>20.220347416012292</v>
      </c>
      <c r="T390" s="33">
        <v>21.783014211741307</v>
      </c>
      <c r="U390" s="33">
        <v>22.802390104960566</v>
      </c>
      <c r="V390" s="33">
        <v>22.987384511192214</v>
      </c>
      <c r="W390" s="33">
        <v>23.373047141247689</v>
      </c>
      <c r="X390" s="33">
        <v>23.833243751194928</v>
      </c>
      <c r="Y390" s="33">
        <v>23.446353565137724</v>
      </c>
      <c r="Z390" s="33">
        <v>24.480333254418333</v>
      </c>
      <c r="AA390" s="33">
        <v>24.962654915443398</v>
      </c>
      <c r="AB390" s="33">
        <v>24.91874193142494</v>
      </c>
      <c r="AC390" s="33">
        <v>24.243496453917697</v>
      </c>
      <c r="AD390" s="33">
        <v>26.336193023961375</v>
      </c>
      <c r="AE390" s="33">
        <v>28.95887694630343</v>
      </c>
      <c r="AF390" s="33">
        <v>27.34199842951201</v>
      </c>
      <c r="AG390" s="33">
        <v>26.57177275632176</v>
      </c>
      <c r="AH390" s="33">
        <v>26.929502446068458</v>
      </c>
      <c r="AI390" s="33">
        <v>27.39214385208696</v>
      </c>
    </row>
    <row r="391" spans="1:35" ht="14.5" x14ac:dyDescent="0.35">
      <c r="A391" s="8" t="str">
        <f t="shared" si="6"/>
        <v>ExportquoteKroatien</v>
      </c>
      <c r="B391" s="8">
        <v>391</v>
      </c>
      <c r="C391" s="32" t="s">
        <v>313</v>
      </c>
      <c r="D391" s="32" t="s">
        <v>27</v>
      </c>
      <c r="E391" s="32" t="s">
        <v>182</v>
      </c>
      <c r="F391" s="32" t="s">
        <v>343</v>
      </c>
      <c r="G391" s="32" t="s">
        <v>32</v>
      </c>
      <c r="H391" s="32" t="s">
        <v>376</v>
      </c>
      <c r="I391" s="33">
        <v>14.506275911546791</v>
      </c>
      <c r="J391" s="33">
        <v>14.37320234726217</v>
      </c>
      <c r="K391" s="33">
        <v>14.585595518361554</v>
      </c>
      <c r="L391" s="33">
        <v>13.969204004208102</v>
      </c>
      <c r="M391" s="33">
        <v>15.761567343886268</v>
      </c>
      <c r="N391" s="33">
        <v>16.455816135440969</v>
      </c>
      <c r="O391" s="33">
        <v>17.571689484229541</v>
      </c>
      <c r="P391" s="33">
        <v>17.225033953094538</v>
      </c>
      <c r="Q391" s="33">
        <v>16.401771882211964</v>
      </c>
      <c r="R391" s="33">
        <v>14.379753735126263</v>
      </c>
      <c r="S391" s="33">
        <v>17.518374990269443</v>
      </c>
      <c r="T391" s="33">
        <v>19.090836791616397</v>
      </c>
      <c r="U391" s="33">
        <v>19.313728636478714</v>
      </c>
      <c r="V391" s="33">
        <v>19.905601799132302</v>
      </c>
      <c r="W391" s="33">
        <v>21.280365852364248</v>
      </c>
      <c r="X391" s="33">
        <v>22.347005437305686</v>
      </c>
      <c r="Y391" s="33">
        <v>22.033827056180151</v>
      </c>
      <c r="Z391" s="33">
        <v>23.268778337501384</v>
      </c>
      <c r="AA391" s="33">
        <v>22.982731293680388</v>
      </c>
      <c r="AB391" s="33">
        <v>22.970883751254735</v>
      </c>
      <c r="AC391" s="33">
        <v>23.695544466125156</v>
      </c>
      <c r="AD391" s="33">
        <v>25.330557276130293</v>
      </c>
      <c r="AE391" s="33">
        <v>30.395847476553683</v>
      </c>
      <c r="AF391" s="33">
        <v>24.493041306264782</v>
      </c>
      <c r="AG391" s="33">
        <v>22.873356545189022</v>
      </c>
      <c r="AH391" s="33">
        <v>22.435519723992908</v>
      </c>
      <c r="AI391" s="33">
        <v>22.54144558004327</v>
      </c>
    </row>
    <row r="392" spans="1:35" ht="14.5" x14ac:dyDescent="0.35">
      <c r="A392" s="8" t="str">
        <f t="shared" si="6"/>
        <v>ExportquoteLettland</v>
      </c>
      <c r="B392" s="8">
        <v>392</v>
      </c>
      <c r="C392" s="32" t="s">
        <v>313</v>
      </c>
      <c r="D392" s="32" t="s">
        <v>19</v>
      </c>
      <c r="E392" s="32" t="s">
        <v>182</v>
      </c>
      <c r="F392" s="32" t="s">
        <v>343</v>
      </c>
      <c r="G392" s="32" t="s">
        <v>32</v>
      </c>
      <c r="H392" s="32" t="s">
        <v>376</v>
      </c>
      <c r="I392" s="33">
        <v>21.397148535835761</v>
      </c>
      <c r="J392" s="33">
        <v>22.416618841903858</v>
      </c>
      <c r="K392" s="33">
        <v>22.261663646738526</v>
      </c>
      <c r="L392" s="33">
        <v>21.233935212419116</v>
      </c>
      <c r="M392" s="33">
        <v>25.35376455354869</v>
      </c>
      <c r="N392" s="33">
        <v>29.554279389617697</v>
      </c>
      <c r="O392" s="33">
        <v>27.411303300550145</v>
      </c>
      <c r="P392" s="33">
        <v>26.291978834489072</v>
      </c>
      <c r="Q392" s="33">
        <v>26.374624296760601</v>
      </c>
      <c r="R392" s="33">
        <v>27.130279824949817</v>
      </c>
      <c r="S392" s="33">
        <v>37.636725374636065</v>
      </c>
      <c r="T392" s="33">
        <v>43.895253940593435</v>
      </c>
      <c r="U392" s="33">
        <v>46.080451902609269</v>
      </c>
      <c r="V392" s="33">
        <v>44.818090158039773</v>
      </c>
      <c r="W392" s="33">
        <v>45.308595551393978</v>
      </c>
      <c r="X392" s="33">
        <v>43.978713171099038</v>
      </c>
      <c r="Y392" s="33">
        <v>42.844138970380236</v>
      </c>
      <c r="Z392" s="33">
        <v>44.684905675606799</v>
      </c>
      <c r="AA392" s="33">
        <v>44.618810347865129</v>
      </c>
      <c r="AB392" s="33">
        <v>43.167111982953969</v>
      </c>
      <c r="AC392" s="33">
        <v>46.034846295930031</v>
      </c>
      <c r="AD392" s="33">
        <v>50.245034117694431</v>
      </c>
      <c r="AE392" s="33">
        <v>57.368311135214554</v>
      </c>
      <c r="AF392" s="33">
        <v>47.750411542855744</v>
      </c>
      <c r="AG392" s="33">
        <v>45.576755497289227</v>
      </c>
      <c r="AH392" s="33">
        <v>45.241933699691131</v>
      </c>
      <c r="AI392" s="33">
        <v>45.380658875500984</v>
      </c>
    </row>
    <row r="393" spans="1:35" ht="14.5" x14ac:dyDescent="0.35">
      <c r="A393" s="8" t="str">
        <f t="shared" si="6"/>
        <v>ExportquoteLitauen</v>
      </c>
      <c r="B393" s="8">
        <v>393</v>
      </c>
      <c r="C393" s="32" t="s">
        <v>313</v>
      </c>
      <c r="D393" s="32" t="s">
        <v>20</v>
      </c>
      <c r="E393" s="32" t="s">
        <v>182</v>
      </c>
      <c r="F393" s="32" t="s">
        <v>343</v>
      </c>
      <c r="G393" s="32" t="s">
        <v>32</v>
      </c>
      <c r="H393" s="32" t="s">
        <v>376</v>
      </c>
      <c r="I393" s="33">
        <v>28.05048729420157</v>
      </c>
      <c r="J393" s="33">
        <v>33.371291084578829</v>
      </c>
      <c r="K393" s="33">
        <v>35.925071818253699</v>
      </c>
      <c r="L393" s="33">
        <v>35.182574204223314</v>
      </c>
      <c r="M393" s="33">
        <v>36.69079048320625</v>
      </c>
      <c r="N393" s="33">
        <v>43.134654659920571</v>
      </c>
      <c r="O393" s="33">
        <v>44.996102016742782</v>
      </c>
      <c r="P393" s="33">
        <v>40.761643394000011</v>
      </c>
      <c r="Q393" s="33">
        <v>46.99434876128641</v>
      </c>
      <c r="R393" s="33">
        <v>41.291069073081466</v>
      </c>
      <c r="S393" s="33">
        <v>52.992452490526297</v>
      </c>
      <c r="T393" s="33">
        <v>60.652974721274788</v>
      </c>
      <c r="U393" s="33">
        <v>64.395797527288295</v>
      </c>
      <c r="V393" s="33">
        <v>63.449908140814237</v>
      </c>
      <c r="W393" s="33">
        <v>56.450608663028667</v>
      </c>
      <c r="X393" s="33">
        <v>52.496493789781219</v>
      </c>
      <c r="Y393" s="33">
        <v>50.154221845561779</v>
      </c>
      <c r="Z393" s="33">
        <v>53.846534144065409</v>
      </c>
      <c r="AA393" s="33">
        <v>53.434187788645268</v>
      </c>
      <c r="AB393" s="33">
        <v>52.709292976352394</v>
      </c>
      <c r="AC393" s="33">
        <v>50.743137169471723</v>
      </c>
      <c r="AD393" s="33">
        <v>55.684631841475408</v>
      </c>
      <c r="AE393" s="33">
        <v>60.967533243417208</v>
      </c>
      <c r="AF393" s="33">
        <v>49.606879150725078</v>
      </c>
      <c r="AG393" s="33">
        <v>47.848266968331011</v>
      </c>
      <c r="AH393" s="33">
        <v>47.180458512726148</v>
      </c>
      <c r="AI393" s="33">
        <v>47.315228965770686</v>
      </c>
    </row>
    <row r="394" spans="1:35" ht="14.5" x14ac:dyDescent="0.35">
      <c r="A394" s="8" t="str">
        <f t="shared" si="6"/>
        <v>ExportquoteLuxemburg</v>
      </c>
      <c r="B394" s="8">
        <v>394</v>
      </c>
      <c r="C394" s="32" t="s">
        <v>313</v>
      </c>
      <c r="D394" s="32" t="s">
        <v>10</v>
      </c>
      <c r="E394" s="32" t="s">
        <v>182</v>
      </c>
      <c r="F394" s="32" t="s">
        <v>343</v>
      </c>
      <c r="G394" s="32" t="s">
        <v>32</v>
      </c>
      <c r="H394" s="32" t="s">
        <v>376</v>
      </c>
      <c r="I394" s="33">
        <v>40.043278460873843</v>
      </c>
      <c r="J394" s="33">
        <v>42.175571160503665</v>
      </c>
      <c r="K394" s="33">
        <v>39.493600638756647</v>
      </c>
      <c r="L394" s="33">
        <v>38.028481021104348</v>
      </c>
      <c r="M394" s="33">
        <v>39.731508911686277</v>
      </c>
      <c r="N394" s="33">
        <v>37.801571216793114</v>
      </c>
      <c r="O394" s="33">
        <v>40.225427614590174</v>
      </c>
      <c r="P394" s="33">
        <v>39.166806138903723</v>
      </c>
      <c r="Q394" s="33">
        <v>43.01946834706505</v>
      </c>
      <c r="R394" s="33">
        <v>33.850216410751756</v>
      </c>
      <c r="S394" s="33">
        <v>41.586671798412937</v>
      </c>
      <c r="T394" s="33">
        <v>48.049938328384492</v>
      </c>
      <c r="U394" s="33">
        <v>46.060244713520795</v>
      </c>
      <c r="V394" s="33">
        <v>44.678190974180602</v>
      </c>
      <c r="W394" s="33">
        <v>42.7257501836215</v>
      </c>
      <c r="X394" s="33">
        <v>39.279675965003328</v>
      </c>
      <c r="Y394" s="33">
        <v>38.157883734488664</v>
      </c>
      <c r="Z394" s="33">
        <v>40.317520841936179</v>
      </c>
      <c r="AA394" s="33">
        <v>40.337245655273449</v>
      </c>
      <c r="AB394" s="33">
        <v>39.137692124476203</v>
      </c>
      <c r="AC394" s="33">
        <v>33.547779773409289</v>
      </c>
      <c r="AD394" s="33">
        <v>33.780872698306794</v>
      </c>
      <c r="AE394" s="33">
        <v>34.74640457119272</v>
      </c>
      <c r="AF394" s="33">
        <v>33.647330550820946</v>
      </c>
      <c r="AG394" s="33">
        <v>30.938229695583587</v>
      </c>
      <c r="AH394" s="33">
        <v>31.030700145157496</v>
      </c>
      <c r="AI394" s="33">
        <v>31.061946873931966</v>
      </c>
    </row>
    <row r="395" spans="1:35" ht="14.5" x14ac:dyDescent="0.35">
      <c r="A395" s="8" t="str">
        <f t="shared" si="6"/>
        <v>ExportquoteMalta</v>
      </c>
      <c r="B395" s="8">
        <v>395</v>
      </c>
      <c r="C395" s="32" t="s">
        <v>313</v>
      </c>
      <c r="D395" s="32" t="s">
        <v>16</v>
      </c>
      <c r="E395" s="32" t="s">
        <v>182</v>
      </c>
      <c r="F395" s="32" t="s">
        <v>343</v>
      </c>
      <c r="G395" s="32" t="s">
        <v>32</v>
      </c>
      <c r="H395" s="32" t="s">
        <v>376</v>
      </c>
      <c r="I395" s="33">
        <v>61.495878417897352</v>
      </c>
      <c r="J395" s="33">
        <v>49.667645538434456</v>
      </c>
      <c r="K395" s="33">
        <v>52.373837433272804</v>
      </c>
      <c r="L395" s="33">
        <v>47.703364443508669</v>
      </c>
      <c r="M395" s="33">
        <v>44.529507139529542</v>
      </c>
      <c r="N395" s="33">
        <v>40.388059410762111</v>
      </c>
      <c r="O395" s="33">
        <v>47.70275268233663</v>
      </c>
      <c r="P395" s="33">
        <v>46.480818387765027</v>
      </c>
      <c r="Q395" s="33">
        <v>40.254019870055743</v>
      </c>
      <c r="R395" s="33">
        <v>31.820155383966981</v>
      </c>
      <c r="S395" s="33">
        <v>37.471546113512424</v>
      </c>
      <c r="T395" s="33">
        <v>41.207284143891279</v>
      </c>
      <c r="U395" s="33">
        <v>43.620528754749671</v>
      </c>
      <c r="V395" s="33">
        <v>36.158600040839531</v>
      </c>
      <c r="W395" s="33">
        <v>29.849493655891624</v>
      </c>
      <c r="X395" s="33">
        <v>26.963892457107185</v>
      </c>
      <c r="Y395" s="33">
        <v>24.948409199270273</v>
      </c>
      <c r="Z395" s="33">
        <v>24.839000201823112</v>
      </c>
      <c r="AA395" s="33">
        <v>24.215890830773372</v>
      </c>
      <c r="AB395" s="33">
        <v>21.970637570096532</v>
      </c>
      <c r="AC395" s="33">
        <v>21.918559707011795</v>
      </c>
      <c r="AD395" s="33">
        <v>19.352528471508698</v>
      </c>
      <c r="AE395" s="33">
        <v>22.731942204529478</v>
      </c>
      <c r="AF395" s="33">
        <v>19.268324808890085</v>
      </c>
      <c r="AG395" s="33">
        <v>18.941490227390641</v>
      </c>
      <c r="AH395" s="33">
        <v>18.694862727123642</v>
      </c>
      <c r="AI395" s="33">
        <v>18.365529976920779</v>
      </c>
    </row>
    <row r="396" spans="1:35" ht="14.5" x14ac:dyDescent="0.35">
      <c r="A396" s="8" t="str">
        <f t="shared" si="6"/>
        <v>ExportquoteNiederlande</v>
      </c>
      <c r="B396" s="8">
        <v>396</v>
      </c>
      <c r="C396" s="32" t="s">
        <v>313</v>
      </c>
      <c r="D396" s="32" t="s">
        <v>1</v>
      </c>
      <c r="E396" s="32" t="s">
        <v>182</v>
      </c>
      <c r="F396" s="32" t="s">
        <v>343</v>
      </c>
      <c r="G396" s="32" t="s">
        <v>32</v>
      </c>
      <c r="H396" s="32" t="s">
        <v>376</v>
      </c>
      <c r="I396" s="33">
        <v>51.495496372108249</v>
      </c>
      <c r="J396" s="33">
        <v>48.68317247862575</v>
      </c>
      <c r="K396" s="33">
        <v>45.480124318702885</v>
      </c>
      <c r="L396" s="33">
        <v>44.8068657858501</v>
      </c>
      <c r="M396" s="33">
        <v>48.094993538046516</v>
      </c>
      <c r="N396" s="33">
        <v>50.786083359548165</v>
      </c>
      <c r="O396" s="33">
        <v>53.484757696052732</v>
      </c>
      <c r="P396" s="33">
        <v>53.884950423507696</v>
      </c>
      <c r="Q396" s="33">
        <v>54.269697942112614</v>
      </c>
      <c r="R396" s="33">
        <v>46.292843393798215</v>
      </c>
      <c r="S396" s="33">
        <v>53.230527104826884</v>
      </c>
      <c r="T396" s="33">
        <v>58.213328089534812</v>
      </c>
      <c r="U396" s="33">
        <v>61.702105032875942</v>
      </c>
      <c r="V396" s="33">
        <v>61.426723380215662</v>
      </c>
      <c r="W396" s="33">
        <v>60.502897762688491</v>
      </c>
      <c r="X396" s="33">
        <v>60.064790646118652</v>
      </c>
      <c r="Y396" s="33">
        <v>58.72489325511161</v>
      </c>
      <c r="Z396" s="33">
        <v>61.737392140489391</v>
      </c>
      <c r="AA396" s="33">
        <v>62.126225591376816</v>
      </c>
      <c r="AB396" s="33">
        <v>59.650721226561188</v>
      </c>
      <c r="AC396" s="33">
        <v>56.628898063966162</v>
      </c>
      <c r="AD396" s="33">
        <v>62.838315293589822</v>
      </c>
      <c r="AE396" s="33">
        <v>70.954398180757067</v>
      </c>
      <c r="AF396" s="33">
        <v>63.407890041110946</v>
      </c>
      <c r="AG396" s="33">
        <v>59.083453091076308</v>
      </c>
      <c r="AH396" s="33">
        <v>59.40810132147417</v>
      </c>
      <c r="AI396" s="33">
        <v>59.526573494336944</v>
      </c>
    </row>
    <row r="397" spans="1:35" ht="14.5" x14ac:dyDescent="0.35">
      <c r="A397" s="8" t="str">
        <f t="shared" si="6"/>
        <v>ExportquoteÖsterreich</v>
      </c>
      <c r="B397" s="8">
        <v>397</v>
      </c>
      <c r="C397" s="32" t="s">
        <v>313</v>
      </c>
      <c r="D397" s="32" t="s">
        <v>56</v>
      </c>
      <c r="E397" s="32" t="s">
        <v>182</v>
      </c>
      <c r="F397" s="32" t="s">
        <v>343</v>
      </c>
      <c r="G397" s="32" t="s">
        <v>32</v>
      </c>
      <c r="H397" s="32" t="s">
        <v>376</v>
      </c>
      <c r="I397" s="33">
        <v>31.873508757723386</v>
      </c>
      <c r="J397" s="33">
        <v>32.797336777082712</v>
      </c>
      <c r="K397" s="33">
        <v>33.183303056272685</v>
      </c>
      <c r="L397" s="33">
        <v>32.248758251753806</v>
      </c>
      <c r="M397" s="33">
        <v>34.53658970565187</v>
      </c>
      <c r="N397" s="33">
        <v>35.668180011563081</v>
      </c>
      <c r="O397" s="33">
        <v>37.6322745105265</v>
      </c>
      <c r="P397" s="33">
        <v>39.03405358171733</v>
      </c>
      <c r="Q397" s="33">
        <v>38.845152001293833</v>
      </c>
      <c r="R397" s="33">
        <v>31.939773804196747</v>
      </c>
      <c r="S397" s="33">
        <v>38.087730479040005</v>
      </c>
      <c r="T397" s="33">
        <v>40.084207588742473</v>
      </c>
      <c r="U397" s="33">
        <v>39.736390416103632</v>
      </c>
      <c r="V397" s="33">
        <v>38.482034249328358</v>
      </c>
      <c r="W397" s="33">
        <v>38.193166895628323</v>
      </c>
      <c r="X397" s="33">
        <v>37.73125567295704</v>
      </c>
      <c r="Y397" s="33">
        <v>36.950101443603209</v>
      </c>
      <c r="Z397" s="33">
        <v>38.103061055299165</v>
      </c>
      <c r="AA397" s="33">
        <v>38.888872942740257</v>
      </c>
      <c r="AB397" s="33">
        <v>38.540934853785679</v>
      </c>
      <c r="AC397" s="33">
        <v>36.627279441751227</v>
      </c>
      <c r="AD397" s="33">
        <v>41.122525767904605</v>
      </c>
      <c r="AE397" s="33">
        <v>44.304950251948902</v>
      </c>
      <c r="AF397" s="33">
        <v>41.753624636986885</v>
      </c>
      <c r="AG397" s="33">
        <v>39.33247666063297</v>
      </c>
      <c r="AH397" s="33">
        <v>39.534935157519733</v>
      </c>
      <c r="AI397" s="33">
        <v>39.881775067232759</v>
      </c>
    </row>
    <row r="398" spans="1:35" ht="14.5" x14ac:dyDescent="0.35">
      <c r="A398" s="8" t="str">
        <f t="shared" si="6"/>
        <v>ExportquotePolen</v>
      </c>
      <c r="B398" s="8">
        <v>398</v>
      </c>
      <c r="C398" s="32" t="s">
        <v>313</v>
      </c>
      <c r="D398" s="32" t="s">
        <v>21</v>
      </c>
      <c r="E398" s="32" t="s">
        <v>182</v>
      </c>
      <c r="F398" s="32" t="s">
        <v>343</v>
      </c>
      <c r="G398" s="32" t="s">
        <v>32</v>
      </c>
      <c r="H398" s="32" t="s">
        <v>376</v>
      </c>
      <c r="I398" s="33">
        <v>20.873834813151515</v>
      </c>
      <c r="J398" s="33">
        <v>21.787602914309737</v>
      </c>
      <c r="K398" s="33">
        <v>23.443094763863233</v>
      </c>
      <c r="L398" s="33">
        <v>27.950068478048202</v>
      </c>
      <c r="M398" s="33">
        <v>28.223410461571753</v>
      </c>
      <c r="N398" s="33">
        <v>28.600942884221269</v>
      </c>
      <c r="O398" s="33">
        <v>31.209957127903447</v>
      </c>
      <c r="P398" s="33">
        <v>31.18745550429735</v>
      </c>
      <c r="Q398" s="33">
        <v>30.640219258017371</v>
      </c>
      <c r="R398" s="33">
        <v>29.993453415910682</v>
      </c>
      <c r="S398" s="33">
        <v>32.602092473844081</v>
      </c>
      <c r="T398" s="33">
        <v>34.7278478261156</v>
      </c>
      <c r="U398" s="33">
        <v>35.953451609774426</v>
      </c>
      <c r="V398" s="33">
        <v>37.31413936353681</v>
      </c>
      <c r="W398" s="33">
        <v>37.402399254059091</v>
      </c>
      <c r="X398" s="33">
        <v>37.931238596396305</v>
      </c>
      <c r="Y398" s="33">
        <v>39.567023080831667</v>
      </c>
      <c r="Z398" s="33">
        <v>40.76384793904873</v>
      </c>
      <c r="AA398" s="33">
        <v>40.721838301330962</v>
      </c>
      <c r="AB398" s="33">
        <v>40.91850395192462</v>
      </c>
      <c r="AC398" s="33">
        <v>41.47349732560793</v>
      </c>
      <c r="AD398" s="33">
        <v>45.242684476734901</v>
      </c>
      <c r="AE398" s="33">
        <v>49.033941682932337</v>
      </c>
      <c r="AF398" s="33">
        <v>44.841032995117025</v>
      </c>
      <c r="AG398" s="33">
        <v>39.709871604802117</v>
      </c>
      <c r="AH398" s="33">
        <v>38.028684462923465</v>
      </c>
      <c r="AI398" s="33">
        <v>37.439654229420952</v>
      </c>
    </row>
    <row r="399" spans="1:35" ht="14.5" x14ac:dyDescent="0.35">
      <c r="A399" s="8" t="str">
        <f t="shared" si="6"/>
        <v>ExportquotePortugal</v>
      </c>
      <c r="B399" s="8">
        <v>399</v>
      </c>
      <c r="C399" s="32" t="s">
        <v>313</v>
      </c>
      <c r="D399" s="32" t="s">
        <v>7</v>
      </c>
      <c r="E399" s="32" t="s">
        <v>182</v>
      </c>
      <c r="F399" s="32" t="s">
        <v>343</v>
      </c>
      <c r="G399" s="32" t="s">
        <v>32</v>
      </c>
      <c r="H399" s="32" t="s">
        <v>376</v>
      </c>
      <c r="I399" s="33">
        <v>20.443065230172603</v>
      </c>
      <c r="J399" s="33">
        <v>19.730686798011416</v>
      </c>
      <c r="K399" s="33">
        <v>19.545471444916078</v>
      </c>
      <c r="L399" s="33">
        <v>20.035086422136551</v>
      </c>
      <c r="M399" s="33">
        <v>19.941864742092527</v>
      </c>
      <c r="N399" s="33">
        <v>19.556513386400866</v>
      </c>
      <c r="O399" s="33">
        <v>21.710273937585896</v>
      </c>
      <c r="P399" s="33">
        <v>21.671394559257458</v>
      </c>
      <c r="Q399" s="33">
        <v>21.454075536507524</v>
      </c>
      <c r="R399" s="33">
        <v>18.046180402744554</v>
      </c>
      <c r="S399" s="33">
        <v>20.448831427040083</v>
      </c>
      <c r="T399" s="33">
        <v>23.855369275967284</v>
      </c>
      <c r="U399" s="33">
        <v>26.258143525407796</v>
      </c>
      <c r="V399" s="33">
        <v>27.236331826967753</v>
      </c>
      <c r="W399" s="33">
        <v>27.32753727624581</v>
      </c>
      <c r="X399" s="33">
        <v>27.288830593441094</v>
      </c>
      <c r="Y399" s="33">
        <v>26.399366243733262</v>
      </c>
      <c r="Z399" s="33">
        <v>27.316861465783436</v>
      </c>
      <c r="AA399" s="33">
        <v>27.441127388258501</v>
      </c>
      <c r="AB399" s="33">
        <v>27.018703444777586</v>
      </c>
      <c r="AC399" s="33">
        <v>25.925050999165805</v>
      </c>
      <c r="AD399" s="33">
        <v>28.705551844902722</v>
      </c>
      <c r="AE399" s="33">
        <v>31.167098641523449</v>
      </c>
      <c r="AF399" s="33">
        <v>27.747627665498687</v>
      </c>
      <c r="AG399" s="33">
        <v>26.917195204021859</v>
      </c>
      <c r="AH399" s="33">
        <v>27.000803935721795</v>
      </c>
      <c r="AI399" s="33">
        <v>27.109548081847674</v>
      </c>
    </row>
    <row r="400" spans="1:35" ht="14.5" x14ac:dyDescent="0.35">
      <c r="A400" s="8" t="str">
        <f t="shared" si="6"/>
        <v>ExportquoteRumänien</v>
      </c>
      <c r="B400" s="8">
        <v>400</v>
      </c>
      <c r="C400" s="32" t="s">
        <v>313</v>
      </c>
      <c r="D400" s="32" t="s">
        <v>99</v>
      </c>
      <c r="E400" s="32" t="s">
        <v>182</v>
      </c>
      <c r="F400" s="32" t="s">
        <v>343</v>
      </c>
      <c r="G400" s="32" t="s">
        <v>32</v>
      </c>
      <c r="H400" s="32" t="s">
        <v>376</v>
      </c>
      <c r="I400" s="33">
        <v>12.27304638714334</v>
      </c>
      <c r="J400" s="33">
        <v>11.429372048308066</v>
      </c>
      <c r="K400" s="33">
        <v>13.291406721674381</v>
      </c>
      <c r="L400" s="33">
        <v>13.556979089829404</v>
      </c>
      <c r="M400" s="33">
        <v>14.862199412275981</v>
      </c>
      <c r="N400" s="33">
        <v>14.677307381601533</v>
      </c>
      <c r="O400" s="33">
        <v>14.714636191103178</v>
      </c>
      <c r="P400" s="33">
        <v>17.172427625965568</v>
      </c>
      <c r="Q400" s="33">
        <v>18.448706578983273</v>
      </c>
      <c r="R400" s="33">
        <v>19.238806220456784</v>
      </c>
      <c r="S400" s="33">
        <v>25.531987857201312</v>
      </c>
      <c r="T400" s="33">
        <v>28.955696545192446</v>
      </c>
      <c r="U400" s="33">
        <v>28.615048446816179</v>
      </c>
      <c r="V400" s="33">
        <v>30.71163868100686</v>
      </c>
      <c r="W400" s="33">
        <v>31.113194887329932</v>
      </c>
      <c r="X400" s="33">
        <v>30.635373092891875</v>
      </c>
      <c r="Y400" s="33">
        <v>31.143619974662112</v>
      </c>
      <c r="Z400" s="33">
        <v>30.671492857280814</v>
      </c>
      <c r="AA400" s="33">
        <v>29.97780315760631</v>
      </c>
      <c r="AB400" s="33">
        <v>28.054778077201487</v>
      </c>
      <c r="AC400" s="33">
        <v>26.023177497382129</v>
      </c>
      <c r="AD400" s="33">
        <v>28.967738233860345</v>
      </c>
      <c r="AE400" s="33">
        <v>30.528896523331582</v>
      </c>
      <c r="AF400" s="33">
        <v>26.678291344937872</v>
      </c>
      <c r="AG400" s="33">
        <v>24.070593928328915</v>
      </c>
      <c r="AH400" s="33">
        <v>23.4459022790024</v>
      </c>
      <c r="AI400" s="33">
        <v>23.053728711092113</v>
      </c>
    </row>
    <row r="401" spans="1:35" ht="14.5" x14ac:dyDescent="0.35">
      <c r="A401" s="8" t="str">
        <f t="shared" si="6"/>
        <v>ExportquoteSchweden</v>
      </c>
      <c r="B401" s="8">
        <v>401</v>
      </c>
      <c r="C401" s="32" t="s">
        <v>313</v>
      </c>
      <c r="D401" s="32" t="s">
        <v>13</v>
      </c>
      <c r="E401" s="32" t="s">
        <v>182</v>
      </c>
      <c r="F401" s="32" t="s">
        <v>343</v>
      </c>
      <c r="G401" s="32" t="s">
        <v>32</v>
      </c>
      <c r="H401" s="32" t="s">
        <v>376</v>
      </c>
      <c r="I401" s="33">
        <v>34.966726420389712</v>
      </c>
      <c r="J401" s="33">
        <v>33.645298027339685</v>
      </c>
      <c r="K401" s="33">
        <v>32.325680577313662</v>
      </c>
      <c r="L401" s="33">
        <v>31.716572421382143</v>
      </c>
      <c r="M401" s="33">
        <v>33.36035769012458</v>
      </c>
      <c r="N401" s="33">
        <v>35.344938847331903</v>
      </c>
      <c r="O401" s="33">
        <v>37.000784875298635</v>
      </c>
      <c r="P401" s="33">
        <v>36.875304063885402</v>
      </c>
      <c r="Q401" s="33">
        <v>37.552723239102633</v>
      </c>
      <c r="R401" s="33">
        <v>31.674878704201809</v>
      </c>
      <c r="S401" s="33">
        <v>34.031455650958712</v>
      </c>
      <c r="T401" s="33">
        <v>34.638514720642441</v>
      </c>
      <c r="U401" s="33">
        <v>33.555080475844157</v>
      </c>
      <c r="V401" s="33">
        <v>30.736655180528665</v>
      </c>
      <c r="W401" s="33">
        <v>31.252051578343782</v>
      </c>
      <c r="X401" s="33">
        <v>30.208745924191739</v>
      </c>
      <c r="Y401" s="33">
        <v>29.295675655680093</v>
      </c>
      <c r="Z401" s="33">
        <v>30.933733685919446</v>
      </c>
      <c r="AA401" s="33">
        <v>32.810326983321723</v>
      </c>
      <c r="AB401" s="33">
        <v>33.709777449032572</v>
      </c>
      <c r="AC401" s="33">
        <v>31.484923900119398</v>
      </c>
      <c r="AD401" s="33">
        <v>33.549404874958668</v>
      </c>
      <c r="AE401" s="33">
        <v>38.153052276070994</v>
      </c>
      <c r="AF401" s="33">
        <v>38.180088090083807</v>
      </c>
      <c r="AG401" s="33">
        <v>36.696564923771625</v>
      </c>
      <c r="AH401" s="33">
        <v>36.678580118919612</v>
      </c>
      <c r="AI401" s="33">
        <v>36.794546699930038</v>
      </c>
    </row>
    <row r="402" spans="1:35" ht="14.5" x14ac:dyDescent="0.35">
      <c r="A402" s="8" t="str">
        <f t="shared" si="6"/>
        <v>ExportquoteSlowakei</v>
      </c>
      <c r="B402" s="8">
        <v>402</v>
      </c>
      <c r="C402" s="32" t="s">
        <v>313</v>
      </c>
      <c r="D402" s="32" t="s">
        <v>23</v>
      </c>
      <c r="E402" s="32" t="s">
        <v>182</v>
      </c>
      <c r="F402" s="32" t="s">
        <v>343</v>
      </c>
      <c r="G402" s="32" t="s">
        <v>32</v>
      </c>
      <c r="H402" s="32" t="s">
        <v>376</v>
      </c>
      <c r="I402" s="33">
        <v>41.258281698452294</v>
      </c>
      <c r="J402" s="33">
        <v>44.097648443816958</v>
      </c>
      <c r="K402" s="33">
        <v>44.517362919814602</v>
      </c>
      <c r="L402" s="33">
        <v>51.860540500800354</v>
      </c>
      <c r="M402" s="33">
        <v>59.649254550390786</v>
      </c>
      <c r="N402" s="33">
        <v>62.884272815541401</v>
      </c>
      <c r="O402" s="33">
        <v>71.253728724337591</v>
      </c>
      <c r="P402" s="33">
        <v>73.648515563032007</v>
      </c>
      <c r="Q402" s="33">
        <v>71.060191870479855</v>
      </c>
      <c r="R402" s="33">
        <v>60.599077981300475</v>
      </c>
      <c r="S402" s="33">
        <v>69.904127507940885</v>
      </c>
      <c r="T402" s="33">
        <v>76.862884705323935</v>
      </c>
      <c r="U402" s="33">
        <v>82.334295433460468</v>
      </c>
      <c r="V402" s="33">
        <v>83.473400613857748</v>
      </c>
      <c r="W402" s="33">
        <v>81.336506348424749</v>
      </c>
      <c r="X402" s="33">
        <v>81.406583781537606</v>
      </c>
      <c r="Y402" s="33">
        <v>81.826379291756098</v>
      </c>
      <c r="Z402" s="33">
        <v>82.581178996332397</v>
      </c>
      <c r="AA402" s="33">
        <v>83.163169793931729</v>
      </c>
      <c r="AB402" s="33">
        <v>79.822311536529256</v>
      </c>
      <c r="AC402" s="33">
        <v>74.244014563096499</v>
      </c>
      <c r="AD402" s="33">
        <v>80.817477442134177</v>
      </c>
      <c r="AE402" s="33">
        <v>87.610978793444559</v>
      </c>
      <c r="AF402" s="33">
        <v>81.895542508109003</v>
      </c>
      <c r="AG402" s="33">
        <v>76.659769214711389</v>
      </c>
      <c r="AH402" s="33">
        <v>77.536083753470663</v>
      </c>
      <c r="AI402" s="33">
        <v>78.902569276105808</v>
      </c>
    </row>
    <row r="403" spans="1:35" ht="14.5" x14ac:dyDescent="0.35">
      <c r="A403" s="8" t="str">
        <f t="shared" si="6"/>
        <v>ExportquoteSlowenien</v>
      </c>
      <c r="B403" s="8">
        <v>403</v>
      </c>
      <c r="C403" s="32" t="s">
        <v>313</v>
      </c>
      <c r="D403" s="32" t="s">
        <v>26</v>
      </c>
      <c r="E403" s="32" t="s">
        <v>182</v>
      </c>
      <c r="F403" s="32" t="s">
        <v>343</v>
      </c>
      <c r="G403" s="32" t="s">
        <v>32</v>
      </c>
      <c r="H403" s="32" t="s">
        <v>376</v>
      </c>
      <c r="I403" s="33">
        <v>40.475480340822891</v>
      </c>
      <c r="J403" s="33">
        <v>41.889748454367847</v>
      </c>
      <c r="K403" s="33">
        <v>42.405343334527295</v>
      </c>
      <c r="L403" s="33">
        <v>41.246089171504252</v>
      </c>
      <c r="M403" s="33">
        <v>44.666292634402382</v>
      </c>
      <c r="N403" s="33">
        <v>48.755465266119813</v>
      </c>
      <c r="O403" s="33">
        <v>53.583798426653914</v>
      </c>
      <c r="P403" s="33">
        <v>55.864556997170048</v>
      </c>
      <c r="Q403" s="33">
        <v>53.071679996184628</v>
      </c>
      <c r="R403" s="33">
        <v>45.434275690859842</v>
      </c>
      <c r="S403" s="33">
        <v>51.678992798491464</v>
      </c>
      <c r="T403" s="33">
        <v>57.207465239309983</v>
      </c>
      <c r="U403" s="33">
        <v>59.153805437699226</v>
      </c>
      <c r="V403" s="33">
        <v>60.075740949195186</v>
      </c>
      <c r="W403" s="33">
        <v>61.333779436145008</v>
      </c>
      <c r="X403" s="33">
        <v>62.211171695040434</v>
      </c>
      <c r="Y403" s="33">
        <v>62.18809011835107</v>
      </c>
      <c r="Z403" s="33">
        <v>66.561784172283794</v>
      </c>
      <c r="AA403" s="33">
        <v>67.764906591023276</v>
      </c>
      <c r="AB403" s="33">
        <v>66.447859009540778</v>
      </c>
      <c r="AC403" s="33">
        <v>63.378356693703495</v>
      </c>
      <c r="AD403" s="33">
        <v>67.768135610162105</v>
      </c>
      <c r="AE403" s="33">
        <v>74.378219736606511</v>
      </c>
      <c r="AF403" s="33">
        <v>64.76823592474517</v>
      </c>
      <c r="AG403" s="33">
        <v>62.473022093166584</v>
      </c>
      <c r="AH403" s="33">
        <v>61.051822527796574</v>
      </c>
      <c r="AI403" s="33">
        <v>60.443752150162474</v>
      </c>
    </row>
    <row r="404" spans="1:35" ht="14.5" x14ac:dyDescent="0.35">
      <c r="A404" s="8" t="str">
        <f t="shared" si="6"/>
        <v>ExportquoteSpanien</v>
      </c>
      <c r="B404" s="8">
        <v>404</v>
      </c>
      <c r="C404" s="32" t="s">
        <v>313</v>
      </c>
      <c r="D404" s="32" t="s">
        <v>8</v>
      </c>
      <c r="E404" s="32" t="s">
        <v>182</v>
      </c>
      <c r="F404" s="32" t="s">
        <v>343</v>
      </c>
      <c r="G404" s="32" t="s">
        <v>32</v>
      </c>
      <c r="H404" s="32" t="s">
        <v>376</v>
      </c>
      <c r="I404" s="33">
        <v>19.714501466253019</v>
      </c>
      <c r="J404" s="33">
        <v>18.938367206023756</v>
      </c>
      <c r="K404" s="33">
        <v>18.04442583068354</v>
      </c>
      <c r="L404" s="33">
        <v>17.434404366356336</v>
      </c>
      <c r="M404" s="33">
        <v>17.440896496635698</v>
      </c>
      <c r="N404" s="33">
        <v>16.895192657861791</v>
      </c>
      <c r="O404" s="33">
        <v>16.925379312540798</v>
      </c>
      <c r="P404" s="33">
        <v>17.750415065412824</v>
      </c>
      <c r="Q404" s="33">
        <v>17.392164195204739</v>
      </c>
      <c r="R404" s="33">
        <v>15.348418904183635</v>
      </c>
      <c r="S404" s="33">
        <v>17.826383634515317</v>
      </c>
      <c r="T404" s="33">
        <v>20.452516632512701</v>
      </c>
      <c r="U404" s="33">
        <v>21.896417250020271</v>
      </c>
      <c r="V404" s="33">
        <v>23.241996310639475</v>
      </c>
      <c r="W404" s="33">
        <v>23.291903644933484</v>
      </c>
      <c r="X404" s="33">
        <v>23.257769208692388</v>
      </c>
      <c r="Y404" s="33">
        <v>23.151971518308194</v>
      </c>
      <c r="Z404" s="33">
        <v>24.086428996328284</v>
      </c>
      <c r="AA404" s="33">
        <v>24.069353843514179</v>
      </c>
      <c r="AB404" s="33">
        <v>23.555606958547031</v>
      </c>
      <c r="AC404" s="33">
        <v>23.580738460557519</v>
      </c>
      <c r="AD404" s="33">
        <v>25.724701612498524</v>
      </c>
      <c r="AE404" s="33">
        <v>28.34229620952965</v>
      </c>
      <c r="AF404" s="33">
        <v>25.904810975463249</v>
      </c>
      <c r="AG404" s="33">
        <v>24.890599742114038</v>
      </c>
      <c r="AH404" s="33">
        <v>24.802705066630836</v>
      </c>
      <c r="AI404" s="33">
        <v>24.786300258394355</v>
      </c>
    </row>
    <row r="405" spans="1:35" ht="14.5" x14ac:dyDescent="0.35">
      <c r="A405" s="8" t="str">
        <f t="shared" si="6"/>
        <v>ExportquoteTschechische Republik</v>
      </c>
      <c r="B405" s="8">
        <v>405</v>
      </c>
      <c r="C405" s="32" t="s">
        <v>313</v>
      </c>
      <c r="D405" s="32" t="s">
        <v>22</v>
      </c>
      <c r="E405" s="32" t="s">
        <v>182</v>
      </c>
      <c r="F405" s="32" t="s">
        <v>343</v>
      </c>
      <c r="G405" s="32" t="s">
        <v>32</v>
      </c>
      <c r="H405" s="32" t="s">
        <v>376</v>
      </c>
      <c r="I405" s="33">
        <v>31.647141375765298</v>
      </c>
      <c r="J405" s="33">
        <v>33.518514623450109</v>
      </c>
      <c r="K405" s="33">
        <v>32.47487673283058</v>
      </c>
      <c r="L405" s="33">
        <v>35.043426751148473</v>
      </c>
      <c r="M405" s="33">
        <v>46.397066797490254</v>
      </c>
      <c r="N405" s="33">
        <v>52.182327647103577</v>
      </c>
      <c r="O405" s="33">
        <v>54.752546150227289</v>
      </c>
      <c r="P405" s="33">
        <v>56.010951779628193</v>
      </c>
      <c r="Q405" s="33">
        <v>53.009173302951318</v>
      </c>
      <c r="R405" s="33">
        <v>48.576784747570578</v>
      </c>
      <c r="S405" s="33">
        <v>54.510802101488345</v>
      </c>
      <c r="T405" s="33">
        <v>59.58980972949994</v>
      </c>
      <c r="U405" s="33">
        <v>63.717108677996329</v>
      </c>
      <c r="V405" s="33">
        <v>64.317842761158033</v>
      </c>
      <c r="W405" s="33">
        <v>69.433991457447945</v>
      </c>
      <c r="X405" s="33">
        <v>67.59469664760995</v>
      </c>
      <c r="Y405" s="33">
        <v>65.696143884249551</v>
      </c>
      <c r="Z405" s="33">
        <v>65.18069759983085</v>
      </c>
      <c r="AA405" s="33">
        <v>63.233342107506409</v>
      </c>
      <c r="AB405" s="33">
        <v>60.037636888160819</v>
      </c>
      <c r="AC405" s="33">
        <v>57.242294948027784</v>
      </c>
      <c r="AD405" s="33">
        <v>59.967223029723641</v>
      </c>
      <c r="AE405" s="33">
        <v>61.187860897052602</v>
      </c>
      <c r="AF405" s="33">
        <v>57.350042472317377</v>
      </c>
      <c r="AG405" s="33">
        <v>57.02972994862413</v>
      </c>
      <c r="AH405" s="33">
        <v>57.116056944593311</v>
      </c>
      <c r="AI405" s="33">
        <v>57.447819004732146</v>
      </c>
    </row>
    <row r="406" spans="1:35" ht="14.5" x14ac:dyDescent="0.35">
      <c r="A406" s="8" t="str">
        <f t="shared" si="6"/>
        <v>ExportquoteUngarn</v>
      </c>
      <c r="B406" s="8">
        <v>406</v>
      </c>
      <c r="C406" s="32" t="s">
        <v>313</v>
      </c>
      <c r="D406" s="32" t="s">
        <v>24</v>
      </c>
      <c r="E406" s="32" t="s">
        <v>182</v>
      </c>
      <c r="F406" s="32" t="s">
        <v>343</v>
      </c>
      <c r="G406" s="32" t="s">
        <v>32</v>
      </c>
      <c r="H406" s="32" t="s">
        <v>376</v>
      </c>
      <c r="I406" s="33">
        <v>50.9719298245614</v>
      </c>
      <c r="J406" s="33">
        <v>48.809442553085226</v>
      </c>
      <c r="K406" s="33">
        <v>45.110112152943685</v>
      </c>
      <c r="L406" s="33">
        <v>45.327541286912016</v>
      </c>
      <c r="M406" s="33">
        <v>49.776848576842852</v>
      </c>
      <c r="N406" s="33">
        <v>53.150237532954058</v>
      </c>
      <c r="O406" s="33">
        <v>61.638279470820365</v>
      </c>
      <c r="P406" s="33">
        <v>65.193313496288852</v>
      </c>
      <c r="Q406" s="33">
        <v>66.197041314101327</v>
      </c>
      <c r="R406" s="33">
        <v>60.087208317093435</v>
      </c>
      <c r="S406" s="33">
        <v>66.352961500642309</v>
      </c>
      <c r="T406" s="33">
        <v>70.318838192338347</v>
      </c>
      <c r="U406" s="33">
        <v>69.939317924266931</v>
      </c>
      <c r="V406" s="33">
        <v>68.733850634821081</v>
      </c>
      <c r="W406" s="33">
        <v>69.396520106905797</v>
      </c>
      <c r="X406" s="33">
        <v>69.488532248288976</v>
      </c>
      <c r="Y406" s="33">
        <v>67.375077512365522</v>
      </c>
      <c r="Z406" s="33">
        <v>67.046215567845607</v>
      </c>
      <c r="AA406" s="33">
        <v>64.807611064862314</v>
      </c>
      <c r="AB406" s="33">
        <v>62.775428889761955</v>
      </c>
      <c r="AC406" s="33">
        <v>63.791509031360583</v>
      </c>
      <c r="AD406" s="33">
        <v>64.72194818543197</v>
      </c>
      <c r="AE406" s="33">
        <v>71.980330525602099</v>
      </c>
      <c r="AF406" s="33">
        <v>64.242952517728042</v>
      </c>
      <c r="AG406" s="33">
        <v>58.264325130173191</v>
      </c>
      <c r="AH406" s="33">
        <v>57.759895952729615</v>
      </c>
      <c r="AI406" s="33">
        <v>58.525796517934701</v>
      </c>
    </row>
    <row r="407" spans="1:35" ht="14.5" x14ac:dyDescent="0.35">
      <c r="A407" s="8" t="str">
        <f t="shared" si="6"/>
        <v>ExportquoteVereinigtes Königreich Großbritannien und Nordirland</v>
      </c>
      <c r="B407" s="8">
        <v>407</v>
      </c>
      <c r="C407" s="32" t="s">
        <v>313</v>
      </c>
      <c r="D407" s="32" t="s">
        <v>57</v>
      </c>
      <c r="E407" s="32" t="s">
        <v>182</v>
      </c>
      <c r="F407" s="32" t="s">
        <v>343</v>
      </c>
      <c r="G407" s="32" t="s">
        <v>32</v>
      </c>
      <c r="H407" s="32" t="s">
        <v>376</v>
      </c>
      <c r="I407" s="33">
        <v>16.972395127952701</v>
      </c>
      <c r="J407" s="33">
        <v>16.636958406627329</v>
      </c>
      <c r="K407" s="33">
        <v>15.733825305274534</v>
      </c>
      <c r="L407" s="33">
        <v>14.93109123914785</v>
      </c>
      <c r="M407" s="33">
        <v>14.445535658851485</v>
      </c>
      <c r="N407" s="33">
        <v>15.191717296549998</v>
      </c>
      <c r="O407" s="33">
        <v>16.739921464089434</v>
      </c>
      <c r="P407" s="33">
        <v>14.425717614847173</v>
      </c>
      <c r="Q407" s="33">
        <v>15.850461825967685</v>
      </c>
      <c r="R407" s="33">
        <v>14.717888715548622</v>
      </c>
      <c r="S407" s="33">
        <v>16.530132600079355</v>
      </c>
      <c r="T407" s="33">
        <v>18.198656248091407</v>
      </c>
      <c r="U407" s="33">
        <v>17.414274263683708</v>
      </c>
      <c r="V407" s="33">
        <v>16.825897937457722</v>
      </c>
      <c r="W407" s="33">
        <v>15.525947784582078</v>
      </c>
      <c r="X407" s="33">
        <v>14.657513545614234</v>
      </c>
      <c r="Y407" s="33">
        <v>15.032700822550668</v>
      </c>
      <c r="Z407" s="33">
        <v>16.323067700470734</v>
      </c>
      <c r="AA407" s="33">
        <v>16.4476767630265</v>
      </c>
      <c r="AB407" s="33">
        <v>16.482364987893881</v>
      </c>
      <c r="AC407" s="33">
        <v>14.915711256066396</v>
      </c>
      <c r="AD407" s="33">
        <v>14.53290384210368</v>
      </c>
      <c r="AE407" s="33">
        <v>17.183273082177354</v>
      </c>
      <c r="AF407" s="33">
        <v>14.46734466644368</v>
      </c>
      <c r="AG407" s="33">
        <v>13.146305280076509</v>
      </c>
      <c r="AH407" s="33">
        <v>12.863150993175712</v>
      </c>
      <c r="AI407" s="33">
        <v>12.67261306150341</v>
      </c>
    </row>
    <row r="408" spans="1:35" ht="14.5" x14ac:dyDescent="0.35">
      <c r="A408" s="8" t="str">
        <f t="shared" si="6"/>
        <v>ExportquoteZypern</v>
      </c>
      <c r="B408" s="8">
        <v>408</v>
      </c>
      <c r="C408" s="32" t="s">
        <v>313</v>
      </c>
      <c r="D408" s="32" t="s">
        <v>30</v>
      </c>
      <c r="E408" s="32" t="s">
        <v>182</v>
      </c>
      <c r="F408" s="32" t="s">
        <v>343</v>
      </c>
      <c r="G408" s="32" t="s">
        <v>32</v>
      </c>
      <c r="H408" s="32" t="s">
        <v>376</v>
      </c>
      <c r="I408" s="33">
        <v>19.132553046948608</v>
      </c>
      <c r="J408" s="33">
        <v>18.184630950975315</v>
      </c>
      <c r="K408" s="33">
        <v>15.481136642955571</v>
      </c>
      <c r="L408" s="33">
        <v>13.733903178614797</v>
      </c>
      <c r="M408" s="33">
        <v>13.712611153122619</v>
      </c>
      <c r="N408" s="33">
        <v>14.59151329617289</v>
      </c>
      <c r="O408" s="33">
        <v>11.938321955310595</v>
      </c>
      <c r="P408" s="33">
        <v>11.565963770150907</v>
      </c>
      <c r="Q408" s="33">
        <v>12.029749273259636</v>
      </c>
      <c r="R408" s="33">
        <v>13.054036181189744</v>
      </c>
      <c r="S408" s="33">
        <v>13.800791629263049</v>
      </c>
      <c r="T408" s="33">
        <v>15.242863358391142</v>
      </c>
      <c r="U408" s="33">
        <v>15.591907206685482</v>
      </c>
      <c r="V408" s="33">
        <v>15.035517603594165</v>
      </c>
      <c r="W408" s="33">
        <v>15.264431326789756</v>
      </c>
      <c r="X408" s="33">
        <v>16.03792879573566</v>
      </c>
      <c r="Y408" s="33">
        <v>13.660011507419343</v>
      </c>
      <c r="Z408" s="33">
        <v>13.709431264781582</v>
      </c>
      <c r="AA408" s="33">
        <v>16.914139396976953</v>
      </c>
      <c r="AB408" s="33">
        <v>13.160803987889331</v>
      </c>
      <c r="AC408" s="33">
        <v>13.269990935761905</v>
      </c>
      <c r="AD408" s="33">
        <v>14.581340868096984</v>
      </c>
      <c r="AE408" s="33">
        <v>17.089025867801301</v>
      </c>
      <c r="AF408" s="33">
        <v>13.849398165091948</v>
      </c>
      <c r="AG408" s="33">
        <v>14.15492303929183</v>
      </c>
      <c r="AH408" s="33">
        <v>14.051897257216304</v>
      </c>
      <c r="AI408" s="33">
        <v>13.964212645555934</v>
      </c>
    </row>
    <row r="409" spans="1:35" ht="14.5" x14ac:dyDescent="0.35">
      <c r="A409" s="8" t="str">
        <f t="shared" si="6"/>
        <v>FertilitätsrateBelgien</v>
      </c>
      <c r="B409" s="8">
        <v>409</v>
      </c>
      <c r="C409" s="32" t="s">
        <v>238</v>
      </c>
      <c r="D409" s="32" t="s">
        <v>9</v>
      </c>
      <c r="E409" s="32" t="s">
        <v>81</v>
      </c>
      <c r="F409" s="32" t="s">
        <v>67</v>
      </c>
      <c r="G409" s="32" t="s">
        <v>32</v>
      </c>
      <c r="H409" s="32" t="s">
        <v>372</v>
      </c>
      <c r="I409" s="33">
        <v>1.67</v>
      </c>
      <c r="J409" s="33">
        <v>1.67</v>
      </c>
      <c r="K409" s="33">
        <v>1.65</v>
      </c>
      <c r="L409" s="33">
        <v>1.67</v>
      </c>
      <c r="M409" s="33">
        <v>1.72</v>
      </c>
      <c r="N409" s="33">
        <v>1.76</v>
      </c>
      <c r="O409" s="33">
        <v>1.8</v>
      </c>
      <c r="P409" s="33">
        <v>1.82</v>
      </c>
      <c r="Q409" s="33">
        <v>1.85</v>
      </c>
      <c r="R409" s="33">
        <v>1.84</v>
      </c>
      <c r="S409" s="33">
        <v>1.86</v>
      </c>
      <c r="T409" s="33">
        <v>1.81</v>
      </c>
      <c r="U409" s="33">
        <v>1.8</v>
      </c>
      <c r="V409" s="33">
        <v>1.76</v>
      </c>
      <c r="W409" s="33">
        <v>1.74</v>
      </c>
      <c r="X409" s="33">
        <v>1.7</v>
      </c>
      <c r="Y409" s="33">
        <v>1.68</v>
      </c>
      <c r="Z409" s="33">
        <v>1.65</v>
      </c>
      <c r="AA409" s="33">
        <v>1.62</v>
      </c>
      <c r="AB409" s="33">
        <v>1.6</v>
      </c>
      <c r="AC409" s="33">
        <v>1.55</v>
      </c>
      <c r="AD409" s="33">
        <v>1.6</v>
      </c>
      <c r="AE409" s="33">
        <v>1.53</v>
      </c>
      <c r="AF409" s="33">
        <v>1.7661</v>
      </c>
      <c r="AG409" s="34"/>
      <c r="AH409" s="34"/>
      <c r="AI409" s="34"/>
    </row>
    <row r="410" spans="1:35" ht="14.5" x14ac:dyDescent="0.35">
      <c r="A410" s="8" t="str">
        <f t="shared" si="6"/>
        <v>FertilitätsrateBulgarien</v>
      </c>
      <c r="B410" s="8">
        <v>410</v>
      </c>
      <c r="C410" s="32" t="s">
        <v>238</v>
      </c>
      <c r="D410" s="32" t="s">
        <v>25</v>
      </c>
      <c r="E410" s="32" t="s">
        <v>81</v>
      </c>
      <c r="F410" s="32" t="s">
        <v>67</v>
      </c>
      <c r="G410" s="32" t="s">
        <v>32</v>
      </c>
      <c r="H410" s="32" t="s">
        <v>372</v>
      </c>
      <c r="I410" s="33">
        <v>1.26</v>
      </c>
      <c r="J410" s="33">
        <v>1.21</v>
      </c>
      <c r="K410" s="33">
        <v>1.23</v>
      </c>
      <c r="L410" s="33">
        <v>1.26</v>
      </c>
      <c r="M410" s="33">
        <v>1.33</v>
      </c>
      <c r="N410" s="33">
        <v>1.37</v>
      </c>
      <c r="O410" s="33">
        <v>1.44</v>
      </c>
      <c r="P410" s="33">
        <v>1.49</v>
      </c>
      <c r="Q410" s="33">
        <v>1.56</v>
      </c>
      <c r="R410" s="33">
        <v>1.66</v>
      </c>
      <c r="S410" s="33">
        <v>1.57</v>
      </c>
      <c r="T410" s="33">
        <v>1.51</v>
      </c>
      <c r="U410" s="33">
        <v>1.5</v>
      </c>
      <c r="V410" s="33">
        <v>1.54</v>
      </c>
      <c r="W410" s="33">
        <v>1.62</v>
      </c>
      <c r="X410" s="33">
        <v>1.64</v>
      </c>
      <c r="Y410" s="33">
        <v>1.67</v>
      </c>
      <c r="Z410" s="33">
        <v>1.71</v>
      </c>
      <c r="AA410" s="33">
        <v>1.73</v>
      </c>
      <c r="AB410" s="33">
        <v>1.79</v>
      </c>
      <c r="AC410" s="33">
        <v>1.77</v>
      </c>
      <c r="AD410" s="33">
        <v>1.8</v>
      </c>
      <c r="AE410" s="33">
        <v>1.65</v>
      </c>
      <c r="AF410" s="33">
        <v>1.5073000000000001</v>
      </c>
      <c r="AG410" s="34"/>
      <c r="AH410" s="34"/>
      <c r="AI410" s="34"/>
    </row>
    <row r="411" spans="1:35" ht="14.5" x14ac:dyDescent="0.35">
      <c r="A411" s="8" t="str">
        <f t="shared" si="6"/>
        <v>FertilitätsrateDänemark</v>
      </c>
      <c r="B411" s="8">
        <v>411</v>
      </c>
      <c r="C411" s="32" t="s">
        <v>238</v>
      </c>
      <c r="D411" s="32" t="s">
        <v>5</v>
      </c>
      <c r="E411" s="32" t="s">
        <v>81</v>
      </c>
      <c r="F411" s="32" t="s">
        <v>67</v>
      </c>
      <c r="G411" s="32" t="s">
        <v>32</v>
      </c>
      <c r="H411" s="32" t="s">
        <v>372</v>
      </c>
      <c r="I411" s="33">
        <v>1.77</v>
      </c>
      <c r="J411" s="33">
        <v>1.74</v>
      </c>
      <c r="K411" s="33">
        <v>1.72</v>
      </c>
      <c r="L411" s="33">
        <v>1.76</v>
      </c>
      <c r="M411" s="33">
        <v>1.78</v>
      </c>
      <c r="N411" s="33">
        <v>1.8</v>
      </c>
      <c r="O411" s="33">
        <v>1.85</v>
      </c>
      <c r="P411" s="33">
        <v>1.84</v>
      </c>
      <c r="Q411" s="33">
        <v>1.89</v>
      </c>
      <c r="R411" s="33">
        <v>1.84</v>
      </c>
      <c r="S411" s="33">
        <v>1.87</v>
      </c>
      <c r="T411" s="33">
        <v>1.75</v>
      </c>
      <c r="U411" s="33">
        <v>1.73</v>
      </c>
      <c r="V411" s="33">
        <v>1.67</v>
      </c>
      <c r="W411" s="33">
        <v>1.69</v>
      </c>
      <c r="X411" s="33">
        <v>1.71</v>
      </c>
      <c r="Y411" s="33">
        <v>1.79</v>
      </c>
      <c r="Z411" s="33">
        <v>1.75</v>
      </c>
      <c r="AA411" s="33">
        <v>1.73</v>
      </c>
      <c r="AB411" s="33">
        <v>1.7</v>
      </c>
      <c r="AC411" s="33">
        <v>1.68</v>
      </c>
      <c r="AD411" s="33">
        <v>1.72</v>
      </c>
      <c r="AE411" s="33">
        <v>1.55</v>
      </c>
      <c r="AF411" s="33">
        <v>1.7693000000000001</v>
      </c>
      <c r="AG411" s="34"/>
      <c r="AH411" s="34"/>
      <c r="AI411" s="34"/>
    </row>
    <row r="412" spans="1:35" ht="14.5" x14ac:dyDescent="0.35">
      <c r="A412" s="8" t="str">
        <f t="shared" si="6"/>
        <v>FertilitätsrateDeutschland</v>
      </c>
      <c r="B412" s="8">
        <v>412</v>
      </c>
      <c r="C412" s="32" t="s">
        <v>238</v>
      </c>
      <c r="D412" s="32" t="s">
        <v>2</v>
      </c>
      <c r="E412" s="32" t="s">
        <v>81</v>
      </c>
      <c r="F412" s="32" t="s">
        <v>67</v>
      </c>
      <c r="G412" s="32" t="s">
        <v>32</v>
      </c>
      <c r="H412" s="32" t="s">
        <v>372</v>
      </c>
      <c r="I412" s="33">
        <v>1.38</v>
      </c>
      <c r="J412" s="33">
        <v>1.35</v>
      </c>
      <c r="K412" s="33">
        <v>1.34</v>
      </c>
      <c r="L412" s="33">
        <v>1.34</v>
      </c>
      <c r="M412" s="33">
        <v>1.36</v>
      </c>
      <c r="N412" s="33">
        <v>1.34</v>
      </c>
      <c r="O412" s="33">
        <v>1.33</v>
      </c>
      <c r="P412" s="33">
        <v>1.37</v>
      </c>
      <c r="Q412" s="33">
        <v>1.38</v>
      </c>
      <c r="R412" s="33">
        <v>1.36</v>
      </c>
      <c r="S412" s="33">
        <v>1.39</v>
      </c>
      <c r="T412" s="33">
        <v>1.39</v>
      </c>
      <c r="U412" s="33">
        <v>1.41</v>
      </c>
      <c r="V412" s="33">
        <v>1.42</v>
      </c>
      <c r="W412" s="33">
        <v>1.47</v>
      </c>
      <c r="X412" s="33">
        <v>1.5</v>
      </c>
      <c r="Y412" s="33">
        <v>1.6</v>
      </c>
      <c r="Z412" s="33">
        <v>1.57</v>
      </c>
      <c r="AA412" s="33">
        <v>1.57</v>
      </c>
      <c r="AB412" s="33">
        <v>1.54</v>
      </c>
      <c r="AC412" s="33">
        <v>1.53</v>
      </c>
      <c r="AD412" s="33">
        <v>1.58</v>
      </c>
      <c r="AE412" s="33">
        <v>1.46</v>
      </c>
      <c r="AF412" s="33">
        <v>1.5789</v>
      </c>
      <c r="AG412" s="34"/>
      <c r="AH412" s="34"/>
      <c r="AI412" s="34"/>
    </row>
    <row r="413" spans="1:35" ht="14.5" x14ac:dyDescent="0.35">
      <c r="A413" s="8" t="str">
        <f t="shared" si="6"/>
        <v>FertilitätsrateEstland</v>
      </c>
      <c r="B413" s="8">
        <v>413</v>
      </c>
      <c r="C413" s="32" t="s">
        <v>238</v>
      </c>
      <c r="D413" s="32" t="s">
        <v>18</v>
      </c>
      <c r="E413" s="32" t="s">
        <v>81</v>
      </c>
      <c r="F413" s="32" t="s">
        <v>67</v>
      </c>
      <c r="G413" s="32" t="s">
        <v>32</v>
      </c>
      <c r="H413" s="32" t="s">
        <v>372</v>
      </c>
      <c r="I413" s="33">
        <v>1.36</v>
      </c>
      <c r="J413" s="33">
        <v>1.32</v>
      </c>
      <c r="K413" s="33">
        <v>1.36</v>
      </c>
      <c r="L413" s="33">
        <v>1.37</v>
      </c>
      <c r="M413" s="33">
        <v>1.47</v>
      </c>
      <c r="N413" s="33">
        <v>1.52</v>
      </c>
      <c r="O413" s="33">
        <v>1.58</v>
      </c>
      <c r="P413" s="33">
        <v>1.69</v>
      </c>
      <c r="Q413" s="33">
        <v>1.72</v>
      </c>
      <c r="R413" s="33">
        <v>1.7</v>
      </c>
      <c r="S413" s="33">
        <v>1.72</v>
      </c>
      <c r="T413" s="33">
        <v>1.61</v>
      </c>
      <c r="U413" s="33">
        <v>1.56</v>
      </c>
      <c r="V413" s="33">
        <v>1.52</v>
      </c>
      <c r="W413" s="33">
        <v>1.54</v>
      </c>
      <c r="X413" s="33">
        <v>1.58</v>
      </c>
      <c r="Y413" s="33">
        <v>1.6</v>
      </c>
      <c r="Z413" s="33">
        <v>1.59</v>
      </c>
      <c r="AA413" s="33">
        <v>1.67</v>
      </c>
      <c r="AB413" s="33">
        <v>1.66</v>
      </c>
      <c r="AC413" s="33">
        <v>1.58</v>
      </c>
      <c r="AD413" s="33">
        <v>1.61</v>
      </c>
      <c r="AE413" s="33">
        <v>1.41</v>
      </c>
      <c r="AF413" s="33">
        <v>1.6172</v>
      </c>
      <c r="AG413" s="34"/>
      <c r="AH413" s="34"/>
      <c r="AI413" s="34"/>
    </row>
    <row r="414" spans="1:35" ht="14.5" x14ac:dyDescent="0.35">
      <c r="A414" s="8" t="str">
        <f t="shared" si="6"/>
        <v>FertilitätsrateEU27</v>
      </c>
      <c r="B414" s="8">
        <v>414</v>
      </c>
      <c r="C414" s="32" t="s">
        <v>238</v>
      </c>
      <c r="D414" s="32" t="s">
        <v>367</v>
      </c>
      <c r="E414" s="32" t="s">
        <v>81</v>
      </c>
      <c r="F414" s="32" t="s">
        <v>67</v>
      </c>
      <c r="G414" s="32" t="s">
        <v>32</v>
      </c>
      <c r="H414" s="32" t="s">
        <v>371</v>
      </c>
      <c r="I414" s="34"/>
      <c r="J414" s="33">
        <v>1.43</v>
      </c>
      <c r="K414" s="33">
        <v>1.43</v>
      </c>
      <c r="L414" s="33">
        <v>1.44</v>
      </c>
      <c r="M414" s="33">
        <v>1.46</v>
      </c>
      <c r="N414" s="33">
        <v>1.47</v>
      </c>
      <c r="O414" s="33">
        <v>1.5</v>
      </c>
      <c r="P414" s="33">
        <v>1.52</v>
      </c>
      <c r="Q414" s="33">
        <v>1.57</v>
      </c>
      <c r="R414" s="33">
        <v>1.56</v>
      </c>
      <c r="S414" s="33">
        <v>1.57</v>
      </c>
      <c r="T414" s="33">
        <v>1.54</v>
      </c>
      <c r="U414" s="33">
        <v>1.54</v>
      </c>
      <c r="V414" s="33">
        <v>1.51</v>
      </c>
      <c r="W414" s="33">
        <v>1.54</v>
      </c>
      <c r="X414" s="33">
        <v>1.54</v>
      </c>
      <c r="Y414" s="33">
        <v>1.57</v>
      </c>
      <c r="Z414" s="33">
        <v>1.56</v>
      </c>
      <c r="AA414" s="33">
        <v>1.54</v>
      </c>
      <c r="AB414" s="33">
        <v>1.53</v>
      </c>
      <c r="AC414" s="33">
        <v>1.51</v>
      </c>
      <c r="AD414" s="33">
        <v>1.53</v>
      </c>
      <c r="AE414" s="33">
        <v>1.46</v>
      </c>
      <c r="AF414" s="34"/>
      <c r="AG414" s="34"/>
      <c r="AH414" s="34"/>
      <c r="AI414" s="34"/>
    </row>
    <row r="415" spans="1:35" ht="14.5" x14ac:dyDescent="0.35">
      <c r="A415" s="8" t="str">
        <f t="shared" si="6"/>
        <v>FertilitätsrateFinnland</v>
      </c>
      <c r="B415" s="8">
        <v>415</v>
      </c>
      <c r="C415" s="32" t="s">
        <v>238</v>
      </c>
      <c r="D415" s="32" t="s">
        <v>14</v>
      </c>
      <c r="E415" s="32" t="s">
        <v>81</v>
      </c>
      <c r="F415" s="32" t="s">
        <v>67</v>
      </c>
      <c r="G415" s="32" t="s">
        <v>32</v>
      </c>
      <c r="H415" s="32" t="s">
        <v>372</v>
      </c>
      <c r="I415" s="33">
        <v>1.73</v>
      </c>
      <c r="J415" s="33">
        <v>1.73</v>
      </c>
      <c r="K415" s="33">
        <v>1.72</v>
      </c>
      <c r="L415" s="33">
        <v>1.76</v>
      </c>
      <c r="M415" s="33">
        <v>1.8</v>
      </c>
      <c r="N415" s="33">
        <v>1.8</v>
      </c>
      <c r="O415" s="33">
        <v>1.84</v>
      </c>
      <c r="P415" s="33">
        <v>1.83</v>
      </c>
      <c r="Q415" s="33">
        <v>1.85</v>
      </c>
      <c r="R415" s="33">
        <v>1.86</v>
      </c>
      <c r="S415" s="33">
        <v>1.87</v>
      </c>
      <c r="T415" s="33">
        <v>1.83</v>
      </c>
      <c r="U415" s="33">
        <v>1.8</v>
      </c>
      <c r="V415" s="33">
        <v>1.75</v>
      </c>
      <c r="W415" s="33">
        <v>1.71</v>
      </c>
      <c r="X415" s="33">
        <v>1.65</v>
      </c>
      <c r="Y415" s="33">
        <v>1.57</v>
      </c>
      <c r="Z415" s="33">
        <v>1.49</v>
      </c>
      <c r="AA415" s="33">
        <v>1.41</v>
      </c>
      <c r="AB415" s="33">
        <v>1.35</v>
      </c>
      <c r="AC415" s="33">
        <v>1.37</v>
      </c>
      <c r="AD415" s="33">
        <v>1.46</v>
      </c>
      <c r="AE415" s="33">
        <v>1.32</v>
      </c>
      <c r="AF415" s="33">
        <v>1.7383999999999999</v>
      </c>
      <c r="AG415" s="34"/>
      <c r="AH415" s="34"/>
      <c r="AI415" s="34"/>
    </row>
    <row r="416" spans="1:35" ht="14.5" x14ac:dyDescent="0.35">
      <c r="A416" s="8" t="str">
        <f t="shared" si="6"/>
        <v>FertilitätsrateFrankreich</v>
      </c>
      <c r="B416" s="8">
        <v>416</v>
      </c>
      <c r="C416" s="32" t="s">
        <v>238</v>
      </c>
      <c r="D416" s="32" t="s">
        <v>0</v>
      </c>
      <c r="E416" s="32" t="s">
        <v>81</v>
      </c>
      <c r="F416" s="32" t="s">
        <v>67</v>
      </c>
      <c r="G416" s="32" t="s">
        <v>32</v>
      </c>
      <c r="H416" s="32" t="s">
        <v>372</v>
      </c>
      <c r="I416" s="33">
        <v>1.89</v>
      </c>
      <c r="J416" s="33">
        <v>1.9</v>
      </c>
      <c r="K416" s="33">
        <v>1.88</v>
      </c>
      <c r="L416" s="33">
        <v>1.89</v>
      </c>
      <c r="M416" s="33">
        <v>1.92</v>
      </c>
      <c r="N416" s="33">
        <v>1.94</v>
      </c>
      <c r="O416" s="33">
        <v>2</v>
      </c>
      <c r="P416" s="33">
        <v>1.98</v>
      </c>
      <c r="Q416" s="33">
        <v>2.0099999999999998</v>
      </c>
      <c r="R416" s="33">
        <v>2</v>
      </c>
      <c r="S416" s="33">
        <v>2.0299999999999998</v>
      </c>
      <c r="T416" s="33">
        <v>2.0099999999999998</v>
      </c>
      <c r="U416" s="33">
        <v>2.0099999999999998</v>
      </c>
      <c r="V416" s="33">
        <v>1.99</v>
      </c>
      <c r="W416" s="33">
        <v>2</v>
      </c>
      <c r="X416" s="33">
        <v>1.96</v>
      </c>
      <c r="Y416" s="33">
        <v>1.92</v>
      </c>
      <c r="Z416" s="33">
        <v>1.89</v>
      </c>
      <c r="AA416" s="33">
        <v>1.87</v>
      </c>
      <c r="AB416" s="33">
        <v>1.86</v>
      </c>
      <c r="AC416" s="33">
        <v>1.83</v>
      </c>
      <c r="AD416" s="33">
        <v>1.84</v>
      </c>
      <c r="AE416" s="33">
        <v>1.79</v>
      </c>
      <c r="AF416" s="33">
        <v>1.9013</v>
      </c>
      <c r="AG416" s="34"/>
      <c r="AH416" s="34"/>
      <c r="AI416" s="34"/>
    </row>
    <row r="417" spans="1:35" ht="14.5" x14ac:dyDescent="0.35">
      <c r="A417" s="8" t="str">
        <f t="shared" si="6"/>
        <v>FertilitätsrateGriechenland</v>
      </c>
      <c r="B417" s="8">
        <v>417</v>
      </c>
      <c r="C417" s="32" t="s">
        <v>238</v>
      </c>
      <c r="D417" s="32" t="s">
        <v>6</v>
      </c>
      <c r="E417" s="32" t="s">
        <v>81</v>
      </c>
      <c r="F417" s="32" t="s">
        <v>67</v>
      </c>
      <c r="G417" s="32" t="s">
        <v>32</v>
      </c>
      <c r="H417" s="32" t="s">
        <v>372</v>
      </c>
      <c r="I417" s="33">
        <v>1.25</v>
      </c>
      <c r="J417" s="33">
        <v>1.25</v>
      </c>
      <c r="K417" s="33">
        <v>1.28</v>
      </c>
      <c r="L417" s="33">
        <v>1.29</v>
      </c>
      <c r="M417" s="33">
        <v>1.31</v>
      </c>
      <c r="N417" s="33">
        <v>1.34</v>
      </c>
      <c r="O417" s="33">
        <v>1.4</v>
      </c>
      <c r="P417" s="33">
        <v>1.41</v>
      </c>
      <c r="Q417" s="33">
        <v>1.5</v>
      </c>
      <c r="R417" s="33">
        <v>1.5</v>
      </c>
      <c r="S417" s="33">
        <v>1.48</v>
      </c>
      <c r="T417" s="33">
        <v>1.4</v>
      </c>
      <c r="U417" s="33">
        <v>1.34</v>
      </c>
      <c r="V417" s="33">
        <v>1.29</v>
      </c>
      <c r="W417" s="33">
        <v>1.3</v>
      </c>
      <c r="X417" s="33">
        <v>1.33</v>
      </c>
      <c r="Y417" s="33">
        <v>1.38</v>
      </c>
      <c r="Z417" s="33">
        <v>1.35</v>
      </c>
      <c r="AA417" s="33">
        <v>1.35</v>
      </c>
      <c r="AB417" s="33">
        <v>1.34</v>
      </c>
      <c r="AC417" s="33">
        <v>1.39</v>
      </c>
      <c r="AD417" s="33">
        <v>1.43</v>
      </c>
      <c r="AE417" s="33">
        <v>1.32</v>
      </c>
      <c r="AF417" s="33">
        <v>1.4024000000000001</v>
      </c>
      <c r="AG417" s="34"/>
      <c r="AH417" s="34"/>
      <c r="AI417" s="34"/>
    </row>
    <row r="418" spans="1:35" ht="14.5" x14ac:dyDescent="0.35">
      <c r="A418" s="8" t="str">
        <f t="shared" si="6"/>
        <v>FertilitätsrateIrland</v>
      </c>
      <c r="B418" s="8">
        <v>418</v>
      </c>
      <c r="C418" s="32" t="s">
        <v>238</v>
      </c>
      <c r="D418" s="32" t="s">
        <v>4</v>
      </c>
      <c r="E418" s="32" t="s">
        <v>81</v>
      </c>
      <c r="F418" s="32" t="s">
        <v>67</v>
      </c>
      <c r="G418" s="32" t="s">
        <v>32</v>
      </c>
      <c r="H418" s="32" t="s">
        <v>372</v>
      </c>
      <c r="I418" s="33">
        <v>1.89</v>
      </c>
      <c r="J418" s="33">
        <v>1.94</v>
      </c>
      <c r="K418" s="33">
        <v>1.97</v>
      </c>
      <c r="L418" s="33">
        <v>1.96</v>
      </c>
      <c r="M418" s="33">
        <v>1.93</v>
      </c>
      <c r="N418" s="33">
        <v>1.86</v>
      </c>
      <c r="O418" s="33">
        <v>1.91</v>
      </c>
      <c r="P418" s="33">
        <v>2.0099999999999998</v>
      </c>
      <c r="Q418" s="33">
        <v>2.06</v>
      </c>
      <c r="R418" s="33">
        <v>2.06</v>
      </c>
      <c r="S418" s="33">
        <v>2.0499999999999998</v>
      </c>
      <c r="T418" s="33">
        <v>2.0299999999999998</v>
      </c>
      <c r="U418" s="33">
        <v>1.98</v>
      </c>
      <c r="V418" s="33">
        <v>1.93</v>
      </c>
      <c r="W418" s="33">
        <v>1.89</v>
      </c>
      <c r="X418" s="33">
        <v>1.85</v>
      </c>
      <c r="Y418" s="33">
        <v>1.81</v>
      </c>
      <c r="Z418" s="33">
        <v>1.77</v>
      </c>
      <c r="AA418" s="33">
        <v>1.75</v>
      </c>
      <c r="AB418" s="33">
        <v>1.71</v>
      </c>
      <c r="AC418" s="33">
        <v>1.63</v>
      </c>
      <c r="AD418" s="33">
        <v>1.78</v>
      </c>
      <c r="AE418" s="33">
        <v>1.54</v>
      </c>
      <c r="AF418" s="33">
        <v>1.7211000000000001</v>
      </c>
      <c r="AG418" s="34"/>
      <c r="AH418" s="34"/>
      <c r="AI418" s="34"/>
    </row>
    <row r="419" spans="1:35" ht="14.5" x14ac:dyDescent="0.35">
      <c r="A419" s="8" t="str">
        <f t="shared" si="6"/>
        <v>FertilitätsrateItalien</v>
      </c>
      <c r="B419" s="8">
        <v>419</v>
      </c>
      <c r="C419" s="32" t="s">
        <v>238</v>
      </c>
      <c r="D419" s="32" t="s">
        <v>3</v>
      </c>
      <c r="E419" s="32" t="s">
        <v>81</v>
      </c>
      <c r="F419" s="32" t="s">
        <v>67</v>
      </c>
      <c r="G419" s="32" t="s">
        <v>32</v>
      </c>
      <c r="H419" s="32" t="s">
        <v>372</v>
      </c>
      <c r="I419" s="33">
        <v>1.26</v>
      </c>
      <c r="J419" s="33">
        <v>1.25</v>
      </c>
      <c r="K419" s="33">
        <v>1.27</v>
      </c>
      <c r="L419" s="33">
        <v>1.29</v>
      </c>
      <c r="M419" s="33">
        <v>1.34</v>
      </c>
      <c r="N419" s="33">
        <v>1.33</v>
      </c>
      <c r="O419" s="33">
        <v>1.37</v>
      </c>
      <c r="P419" s="33">
        <v>1.39</v>
      </c>
      <c r="Q419" s="33">
        <v>1.44</v>
      </c>
      <c r="R419" s="33">
        <v>1.44</v>
      </c>
      <c r="S419" s="33">
        <v>1.44</v>
      </c>
      <c r="T419" s="33">
        <v>1.42</v>
      </c>
      <c r="U419" s="33">
        <v>1.42</v>
      </c>
      <c r="V419" s="33">
        <v>1.39</v>
      </c>
      <c r="W419" s="33">
        <v>1.38</v>
      </c>
      <c r="X419" s="33">
        <v>1.36</v>
      </c>
      <c r="Y419" s="33">
        <v>1.36</v>
      </c>
      <c r="Z419" s="33">
        <v>1.34</v>
      </c>
      <c r="AA419" s="33">
        <v>1.31</v>
      </c>
      <c r="AB419" s="33">
        <v>1.27</v>
      </c>
      <c r="AC419" s="33">
        <v>1.24</v>
      </c>
      <c r="AD419" s="33">
        <v>1.25</v>
      </c>
      <c r="AE419" s="33">
        <v>1.24</v>
      </c>
      <c r="AF419" s="33">
        <v>1.2387999999999999</v>
      </c>
      <c r="AG419" s="34"/>
      <c r="AH419" s="34"/>
      <c r="AI419" s="34"/>
    </row>
    <row r="420" spans="1:35" ht="14.5" x14ac:dyDescent="0.35">
      <c r="A420" s="8" t="str">
        <f t="shared" si="6"/>
        <v>FertilitätsrateKroatien</v>
      </c>
      <c r="B420" s="8">
        <v>420</v>
      </c>
      <c r="C420" s="32" t="s">
        <v>238</v>
      </c>
      <c r="D420" s="32" t="s">
        <v>27</v>
      </c>
      <c r="E420" s="32" t="s">
        <v>81</v>
      </c>
      <c r="F420" s="32" t="s">
        <v>67</v>
      </c>
      <c r="G420" s="32" t="s">
        <v>32</v>
      </c>
      <c r="H420" s="32" t="s">
        <v>372</v>
      </c>
      <c r="I420" s="33">
        <v>1.4683999999999999</v>
      </c>
      <c r="J420" s="33">
        <v>1.46</v>
      </c>
      <c r="K420" s="33">
        <v>1.42</v>
      </c>
      <c r="L420" s="33">
        <v>1.41</v>
      </c>
      <c r="M420" s="33">
        <v>1.43</v>
      </c>
      <c r="N420" s="33">
        <v>1.5</v>
      </c>
      <c r="O420" s="33">
        <v>1.47</v>
      </c>
      <c r="P420" s="33">
        <v>1.48</v>
      </c>
      <c r="Q420" s="33">
        <v>1.55</v>
      </c>
      <c r="R420" s="33">
        <v>1.58</v>
      </c>
      <c r="S420" s="33">
        <v>1.55</v>
      </c>
      <c r="T420" s="33">
        <v>1.48</v>
      </c>
      <c r="U420" s="33">
        <v>1.51</v>
      </c>
      <c r="V420" s="33">
        <v>1.46</v>
      </c>
      <c r="W420" s="33">
        <v>1.46</v>
      </c>
      <c r="X420" s="33">
        <v>1.4</v>
      </c>
      <c r="Y420" s="33">
        <v>1.42</v>
      </c>
      <c r="Z420" s="33">
        <v>1.42</v>
      </c>
      <c r="AA420" s="33">
        <v>1.47</v>
      </c>
      <c r="AB420" s="33">
        <v>1.47</v>
      </c>
      <c r="AC420" s="33">
        <v>1.56</v>
      </c>
      <c r="AD420" s="33">
        <v>1.63</v>
      </c>
      <c r="AE420" s="33">
        <v>1.53</v>
      </c>
      <c r="AF420" s="33">
        <v>1.4553</v>
      </c>
      <c r="AG420" s="34"/>
      <c r="AH420" s="34"/>
      <c r="AI420" s="34"/>
    </row>
    <row r="421" spans="1:35" ht="14.5" x14ac:dyDescent="0.35">
      <c r="A421" s="8" t="str">
        <f t="shared" ref="A421:A428" si="7">C421&amp;D421</f>
        <v>FertilitätsrateLettland</v>
      </c>
      <c r="B421" s="8">
        <v>421</v>
      </c>
      <c r="C421" s="32" t="s">
        <v>238</v>
      </c>
      <c r="D421" s="32" t="s">
        <v>19</v>
      </c>
      <c r="E421" s="32" t="s">
        <v>81</v>
      </c>
      <c r="F421" s="32" t="s">
        <v>67</v>
      </c>
      <c r="G421" s="32" t="s">
        <v>32</v>
      </c>
      <c r="H421" s="32" t="s">
        <v>372</v>
      </c>
      <c r="I421" s="33">
        <v>1.25</v>
      </c>
      <c r="J421" s="33">
        <v>1.22</v>
      </c>
      <c r="K421" s="33">
        <v>1.26</v>
      </c>
      <c r="L421" s="33">
        <v>1.32</v>
      </c>
      <c r="M421" s="33">
        <v>1.29</v>
      </c>
      <c r="N421" s="33">
        <v>1.39</v>
      </c>
      <c r="O421" s="33">
        <v>1.46</v>
      </c>
      <c r="P421" s="33">
        <v>1.54</v>
      </c>
      <c r="Q421" s="33">
        <v>1.58</v>
      </c>
      <c r="R421" s="33">
        <v>1.46</v>
      </c>
      <c r="S421" s="33">
        <v>1.36</v>
      </c>
      <c r="T421" s="33">
        <v>1.33</v>
      </c>
      <c r="U421" s="33">
        <v>1.44</v>
      </c>
      <c r="V421" s="33">
        <v>1.52</v>
      </c>
      <c r="W421" s="33">
        <v>1.65</v>
      </c>
      <c r="X421" s="33">
        <v>1.7</v>
      </c>
      <c r="Y421" s="33">
        <v>1.74</v>
      </c>
      <c r="Z421" s="33">
        <v>1.69</v>
      </c>
      <c r="AA421" s="33">
        <v>1.6</v>
      </c>
      <c r="AB421" s="33">
        <v>1.61</v>
      </c>
      <c r="AC421" s="33">
        <v>1.55</v>
      </c>
      <c r="AD421" s="33">
        <v>1.57</v>
      </c>
      <c r="AE421" s="33">
        <v>1.47</v>
      </c>
      <c r="AF421" s="33">
        <v>1.548</v>
      </c>
      <c r="AG421" s="34"/>
      <c r="AH421" s="34"/>
      <c r="AI421" s="34"/>
    </row>
    <row r="422" spans="1:35" ht="14.5" x14ac:dyDescent="0.35">
      <c r="A422" s="8" t="str">
        <f t="shared" si="7"/>
        <v>FertilitätsrateLitauen</v>
      </c>
      <c r="B422" s="8">
        <v>422</v>
      </c>
      <c r="C422" s="32" t="s">
        <v>238</v>
      </c>
      <c r="D422" s="32" t="s">
        <v>20</v>
      </c>
      <c r="E422" s="32" t="s">
        <v>81</v>
      </c>
      <c r="F422" s="32" t="s">
        <v>67</v>
      </c>
      <c r="G422" s="32" t="s">
        <v>32</v>
      </c>
      <c r="H422" s="32" t="s">
        <v>372</v>
      </c>
      <c r="I422" s="33">
        <v>1.39</v>
      </c>
      <c r="J422" s="33">
        <v>1.29</v>
      </c>
      <c r="K422" s="33">
        <v>1.23</v>
      </c>
      <c r="L422" s="33">
        <v>1.26</v>
      </c>
      <c r="M422" s="33">
        <v>1.27</v>
      </c>
      <c r="N422" s="33">
        <v>1.29</v>
      </c>
      <c r="O422" s="33">
        <v>1.33</v>
      </c>
      <c r="P422" s="33">
        <v>1.36</v>
      </c>
      <c r="Q422" s="33">
        <v>1.45</v>
      </c>
      <c r="R422" s="33">
        <v>1.5</v>
      </c>
      <c r="S422" s="33">
        <v>1.5</v>
      </c>
      <c r="T422" s="33">
        <v>1.55</v>
      </c>
      <c r="U422" s="33">
        <v>1.6</v>
      </c>
      <c r="V422" s="33">
        <v>1.59</v>
      </c>
      <c r="W422" s="33">
        <v>1.57</v>
      </c>
      <c r="X422" s="33">
        <v>1.63</v>
      </c>
      <c r="Y422" s="33">
        <v>1.63</v>
      </c>
      <c r="Z422" s="33">
        <v>1.57</v>
      </c>
      <c r="AA422" s="33">
        <v>1.53</v>
      </c>
      <c r="AB422" s="33">
        <v>1.43</v>
      </c>
      <c r="AC422" s="33">
        <v>1.36</v>
      </c>
      <c r="AD422" s="33">
        <v>1.36</v>
      </c>
      <c r="AE422" s="33">
        <v>1.27</v>
      </c>
      <c r="AF422" s="33">
        <v>1.6126</v>
      </c>
      <c r="AG422" s="34"/>
      <c r="AH422" s="34"/>
      <c r="AI422" s="34"/>
    </row>
    <row r="423" spans="1:35" ht="14.5" x14ac:dyDescent="0.35">
      <c r="A423" s="8" t="str">
        <f t="shared" si="7"/>
        <v>FertilitätsrateLuxemburg</v>
      </c>
      <c r="B423" s="8">
        <v>423</v>
      </c>
      <c r="C423" s="32" t="s">
        <v>238</v>
      </c>
      <c r="D423" s="32" t="s">
        <v>10</v>
      </c>
      <c r="E423" s="32" t="s">
        <v>81</v>
      </c>
      <c r="F423" s="32" t="s">
        <v>67</v>
      </c>
      <c r="G423" s="32" t="s">
        <v>32</v>
      </c>
      <c r="H423" s="32" t="s">
        <v>372</v>
      </c>
      <c r="I423" s="33">
        <v>1.76</v>
      </c>
      <c r="J423" s="33">
        <v>1.66</v>
      </c>
      <c r="K423" s="33">
        <v>1.63</v>
      </c>
      <c r="L423" s="33">
        <v>1.62</v>
      </c>
      <c r="M423" s="33">
        <v>1.66</v>
      </c>
      <c r="N423" s="33">
        <v>1.63</v>
      </c>
      <c r="O423" s="33">
        <v>1.65</v>
      </c>
      <c r="P423" s="33">
        <v>1.61</v>
      </c>
      <c r="Q423" s="33">
        <v>1.61</v>
      </c>
      <c r="R423" s="33">
        <v>1.59</v>
      </c>
      <c r="S423" s="33">
        <v>1.63</v>
      </c>
      <c r="T423" s="33">
        <v>1.52</v>
      </c>
      <c r="U423" s="33">
        <v>1.57</v>
      </c>
      <c r="V423" s="33">
        <v>1.55</v>
      </c>
      <c r="W423" s="33">
        <v>1.5</v>
      </c>
      <c r="X423" s="33">
        <v>1.47</v>
      </c>
      <c r="Y423" s="33">
        <v>1.41</v>
      </c>
      <c r="Z423" s="33">
        <v>1.39</v>
      </c>
      <c r="AA423" s="33">
        <v>1.38</v>
      </c>
      <c r="AB423" s="33">
        <v>1.34</v>
      </c>
      <c r="AC423" s="33">
        <v>1.36</v>
      </c>
      <c r="AD423" s="33">
        <v>1.38</v>
      </c>
      <c r="AE423" s="33">
        <v>1.31</v>
      </c>
      <c r="AF423" s="33">
        <v>1.6315999999999999</v>
      </c>
      <c r="AG423" s="34"/>
      <c r="AH423" s="34"/>
      <c r="AI423" s="34"/>
    </row>
    <row r="424" spans="1:35" ht="14.5" x14ac:dyDescent="0.35">
      <c r="A424" s="8" t="str">
        <f t="shared" si="7"/>
        <v>FertilitätsrateMalta</v>
      </c>
      <c r="B424" s="8">
        <v>424</v>
      </c>
      <c r="C424" s="32" t="s">
        <v>238</v>
      </c>
      <c r="D424" s="32" t="s">
        <v>16</v>
      </c>
      <c r="E424" s="32" t="s">
        <v>81</v>
      </c>
      <c r="F424" s="32" t="s">
        <v>67</v>
      </c>
      <c r="G424" s="32" t="s">
        <v>32</v>
      </c>
      <c r="H424" s="32" t="s">
        <v>372</v>
      </c>
      <c r="I424" s="33">
        <v>1.68</v>
      </c>
      <c r="J424" s="33">
        <v>1.48</v>
      </c>
      <c r="K424" s="33">
        <v>1.45</v>
      </c>
      <c r="L424" s="33">
        <v>1.48</v>
      </c>
      <c r="M424" s="33">
        <v>1.4</v>
      </c>
      <c r="N424" s="33">
        <v>1.38</v>
      </c>
      <c r="O424" s="33">
        <v>1.36</v>
      </c>
      <c r="P424" s="33">
        <v>1.35</v>
      </c>
      <c r="Q424" s="33">
        <v>1.43</v>
      </c>
      <c r="R424" s="33">
        <v>1.42</v>
      </c>
      <c r="S424" s="33">
        <v>1.36</v>
      </c>
      <c r="T424" s="33">
        <v>1.45</v>
      </c>
      <c r="U424" s="33">
        <v>1.42</v>
      </c>
      <c r="V424" s="33">
        <v>1.36</v>
      </c>
      <c r="W424" s="33">
        <v>1.38</v>
      </c>
      <c r="X424" s="33">
        <v>1.37</v>
      </c>
      <c r="Y424" s="33">
        <v>1.37</v>
      </c>
      <c r="Z424" s="33">
        <v>1.26</v>
      </c>
      <c r="AA424" s="33">
        <v>1.23</v>
      </c>
      <c r="AB424" s="33">
        <v>1.1399999999999999</v>
      </c>
      <c r="AC424" s="33">
        <v>1.1299999999999999</v>
      </c>
      <c r="AD424" s="33">
        <v>1.1299999999999999</v>
      </c>
      <c r="AE424" s="33">
        <v>1.08</v>
      </c>
      <c r="AF424" s="33">
        <v>1.5078</v>
      </c>
      <c r="AG424" s="34"/>
      <c r="AH424" s="34"/>
      <c r="AI424" s="34"/>
    </row>
    <row r="425" spans="1:35" ht="14.5" x14ac:dyDescent="0.35">
      <c r="A425" s="8" t="str">
        <f t="shared" si="7"/>
        <v>FertilitätsrateNiederlande</v>
      </c>
      <c r="B425" s="8">
        <v>425</v>
      </c>
      <c r="C425" s="32" t="s">
        <v>238</v>
      </c>
      <c r="D425" s="32" t="s">
        <v>1</v>
      </c>
      <c r="E425" s="32" t="s">
        <v>81</v>
      </c>
      <c r="F425" s="32" t="s">
        <v>67</v>
      </c>
      <c r="G425" s="32" t="s">
        <v>32</v>
      </c>
      <c r="H425" s="32" t="s">
        <v>372</v>
      </c>
      <c r="I425" s="33">
        <v>1.72</v>
      </c>
      <c r="J425" s="33">
        <v>1.71</v>
      </c>
      <c r="K425" s="33">
        <v>1.73</v>
      </c>
      <c r="L425" s="33">
        <v>1.75</v>
      </c>
      <c r="M425" s="33">
        <v>1.72</v>
      </c>
      <c r="N425" s="33">
        <v>1.71</v>
      </c>
      <c r="O425" s="33">
        <v>1.72</v>
      </c>
      <c r="P425" s="33">
        <v>1.72</v>
      </c>
      <c r="Q425" s="33">
        <v>1.77</v>
      </c>
      <c r="R425" s="33">
        <v>1.79</v>
      </c>
      <c r="S425" s="33">
        <v>1.79</v>
      </c>
      <c r="T425" s="33">
        <v>1.76</v>
      </c>
      <c r="U425" s="33">
        <v>1.72</v>
      </c>
      <c r="V425" s="33">
        <v>1.68</v>
      </c>
      <c r="W425" s="33">
        <v>1.71</v>
      </c>
      <c r="X425" s="33">
        <v>1.66</v>
      </c>
      <c r="Y425" s="33">
        <v>1.66</v>
      </c>
      <c r="Z425" s="33">
        <v>1.62</v>
      </c>
      <c r="AA425" s="33">
        <v>1.59</v>
      </c>
      <c r="AB425" s="33">
        <v>1.57</v>
      </c>
      <c r="AC425" s="33">
        <v>1.54</v>
      </c>
      <c r="AD425" s="33">
        <v>1.62</v>
      </c>
      <c r="AE425" s="33">
        <v>1.49</v>
      </c>
      <c r="AF425" s="33">
        <v>1.6128</v>
      </c>
      <c r="AG425" s="34"/>
      <c r="AH425" s="34"/>
      <c r="AI425" s="34"/>
    </row>
    <row r="426" spans="1:35" ht="14.5" x14ac:dyDescent="0.35">
      <c r="A426" s="8" t="str">
        <f t="shared" si="7"/>
        <v>FertilitätsrateÖsterreich</v>
      </c>
      <c r="B426" s="8">
        <v>426</v>
      </c>
      <c r="C426" s="32" t="s">
        <v>238</v>
      </c>
      <c r="D426" s="32" t="s">
        <v>56</v>
      </c>
      <c r="E426" s="32" t="s">
        <v>81</v>
      </c>
      <c r="F426" s="32" t="s">
        <v>67</v>
      </c>
      <c r="G426" s="32" t="s">
        <v>32</v>
      </c>
      <c r="H426" s="32" t="s">
        <v>372</v>
      </c>
      <c r="I426" s="33">
        <v>1.36</v>
      </c>
      <c r="J426" s="33">
        <v>1.33</v>
      </c>
      <c r="K426" s="33">
        <v>1.39</v>
      </c>
      <c r="L426" s="33">
        <v>1.38</v>
      </c>
      <c r="M426" s="33">
        <v>1.42</v>
      </c>
      <c r="N426" s="33">
        <v>1.41</v>
      </c>
      <c r="O426" s="33">
        <v>1.41</v>
      </c>
      <c r="P426" s="33">
        <v>1.38</v>
      </c>
      <c r="Q426" s="33">
        <v>1.42</v>
      </c>
      <c r="R426" s="33">
        <v>1.39</v>
      </c>
      <c r="S426" s="33">
        <v>1.44</v>
      </c>
      <c r="T426" s="33">
        <v>1.43</v>
      </c>
      <c r="U426" s="33">
        <v>1.44</v>
      </c>
      <c r="V426" s="33">
        <v>1.44</v>
      </c>
      <c r="W426" s="33">
        <v>1.46</v>
      </c>
      <c r="X426" s="33">
        <v>1.49</v>
      </c>
      <c r="Y426" s="33">
        <v>1.53</v>
      </c>
      <c r="Z426" s="33">
        <v>1.52</v>
      </c>
      <c r="AA426" s="33">
        <v>1.47</v>
      </c>
      <c r="AB426" s="33">
        <v>1.46</v>
      </c>
      <c r="AC426" s="33">
        <v>1.44</v>
      </c>
      <c r="AD426" s="33">
        <v>1.48</v>
      </c>
      <c r="AE426" s="33">
        <v>1.41</v>
      </c>
      <c r="AF426" s="33">
        <v>1.5136000000000001</v>
      </c>
      <c r="AG426" s="34"/>
      <c r="AH426" s="34"/>
      <c r="AI426" s="34"/>
    </row>
    <row r="427" spans="1:35" ht="14.5" x14ac:dyDescent="0.35">
      <c r="A427" s="8" t="str">
        <f t="shared" si="7"/>
        <v>FertilitätsratePolen</v>
      </c>
      <c r="B427" s="8">
        <v>427</v>
      </c>
      <c r="C427" s="32" t="s">
        <v>238</v>
      </c>
      <c r="D427" s="32" t="s">
        <v>21</v>
      </c>
      <c r="E427" s="32" t="s">
        <v>81</v>
      </c>
      <c r="F427" s="32" t="s">
        <v>67</v>
      </c>
      <c r="G427" s="32" t="s">
        <v>32</v>
      </c>
      <c r="H427" s="32" t="s">
        <v>372</v>
      </c>
      <c r="I427" s="33">
        <v>1.37</v>
      </c>
      <c r="J427" s="33">
        <v>1.31</v>
      </c>
      <c r="K427" s="33">
        <v>1.25</v>
      </c>
      <c r="L427" s="33">
        <v>1.22</v>
      </c>
      <c r="M427" s="33">
        <v>1.23</v>
      </c>
      <c r="N427" s="33">
        <v>1.24</v>
      </c>
      <c r="O427" s="33">
        <v>1.27</v>
      </c>
      <c r="P427" s="33">
        <v>1.31</v>
      </c>
      <c r="Q427" s="33">
        <v>1.39</v>
      </c>
      <c r="R427" s="33">
        <v>1.4</v>
      </c>
      <c r="S427" s="33">
        <v>1.41</v>
      </c>
      <c r="T427" s="33">
        <v>1.33</v>
      </c>
      <c r="U427" s="33">
        <v>1.33</v>
      </c>
      <c r="V427" s="33">
        <v>1.29</v>
      </c>
      <c r="W427" s="33">
        <v>1.32</v>
      </c>
      <c r="X427" s="33">
        <v>1.32</v>
      </c>
      <c r="Y427" s="33">
        <v>1.39</v>
      </c>
      <c r="Z427" s="33">
        <v>1.48</v>
      </c>
      <c r="AA427" s="33">
        <v>1.46</v>
      </c>
      <c r="AB427" s="33">
        <v>1.44</v>
      </c>
      <c r="AC427" s="33">
        <v>1.39</v>
      </c>
      <c r="AD427" s="33">
        <v>1.33</v>
      </c>
      <c r="AE427" s="33">
        <v>1.29</v>
      </c>
      <c r="AF427" s="33">
        <v>1.3138000000000001</v>
      </c>
      <c r="AG427" s="34"/>
      <c r="AH427" s="34"/>
      <c r="AI427" s="34"/>
    </row>
    <row r="428" spans="1:35" ht="14.5" x14ac:dyDescent="0.35">
      <c r="A428" s="8" t="str">
        <f t="shared" si="7"/>
        <v>FertilitätsratePortugal</v>
      </c>
      <c r="B428" s="8">
        <v>428</v>
      </c>
      <c r="C428" s="32" t="s">
        <v>238</v>
      </c>
      <c r="D428" s="32" t="s">
        <v>7</v>
      </c>
      <c r="E428" s="32" t="s">
        <v>81</v>
      </c>
      <c r="F428" s="32" t="s">
        <v>67</v>
      </c>
      <c r="G428" s="32" t="s">
        <v>32</v>
      </c>
      <c r="H428" s="32" t="s">
        <v>372</v>
      </c>
      <c r="I428" s="33">
        <v>1.55</v>
      </c>
      <c r="J428" s="33">
        <v>1.45</v>
      </c>
      <c r="K428" s="33">
        <v>1.46</v>
      </c>
      <c r="L428" s="33">
        <v>1.44</v>
      </c>
      <c r="M428" s="33">
        <v>1.4</v>
      </c>
      <c r="N428" s="33">
        <v>1.41</v>
      </c>
      <c r="O428" s="33">
        <v>1.37</v>
      </c>
      <c r="P428" s="33">
        <v>1.35</v>
      </c>
      <c r="Q428" s="33">
        <v>1.39</v>
      </c>
      <c r="R428" s="33">
        <v>1.34</v>
      </c>
      <c r="S428" s="33">
        <v>1.39</v>
      </c>
      <c r="T428" s="33">
        <v>1.35</v>
      </c>
      <c r="U428" s="33">
        <v>1.28</v>
      </c>
      <c r="V428" s="33">
        <v>1.21</v>
      </c>
      <c r="W428" s="33">
        <v>1.24</v>
      </c>
      <c r="X428" s="33">
        <v>1.31</v>
      </c>
      <c r="Y428" s="33">
        <v>1.37</v>
      </c>
      <c r="Z428" s="33">
        <v>1.38</v>
      </c>
      <c r="AA428" s="33">
        <v>1.42</v>
      </c>
      <c r="AB428" s="33">
        <v>1.44</v>
      </c>
      <c r="AC428" s="33">
        <v>1.42</v>
      </c>
      <c r="AD428" s="33">
        <v>1.35</v>
      </c>
      <c r="AE428" s="33">
        <v>1.43</v>
      </c>
      <c r="AF428" s="33">
        <v>1.4355</v>
      </c>
      <c r="AG428" s="34"/>
      <c r="AH428" s="34"/>
      <c r="AI428" s="34"/>
    </row>
    <row r="429" spans="1:35" ht="14.5" x14ac:dyDescent="0.35">
      <c r="A429" s="8" t="str">
        <f t="shared" ref="A429:A456" si="8">C429&amp;D429</f>
        <v>FertilitätsrateRumänien</v>
      </c>
      <c r="B429" s="8">
        <v>429</v>
      </c>
      <c r="C429" s="32" t="s">
        <v>238</v>
      </c>
      <c r="D429" s="32" t="s">
        <v>99</v>
      </c>
      <c r="E429" s="32" t="s">
        <v>81</v>
      </c>
      <c r="F429" s="32" t="s">
        <v>67</v>
      </c>
      <c r="G429" s="32" t="s">
        <v>32</v>
      </c>
      <c r="H429" s="32" t="s">
        <v>372</v>
      </c>
      <c r="I429" s="33">
        <v>1.31</v>
      </c>
      <c r="J429" s="33">
        <v>1.27</v>
      </c>
      <c r="K429" s="33">
        <v>1.27</v>
      </c>
      <c r="L429" s="33">
        <v>1.3</v>
      </c>
      <c r="M429" s="33">
        <v>1.33</v>
      </c>
      <c r="N429" s="33">
        <v>1.4</v>
      </c>
      <c r="O429" s="33">
        <v>1.42</v>
      </c>
      <c r="P429" s="33">
        <v>1.45</v>
      </c>
      <c r="Q429" s="33">
        <v>1.6</v>
      </c>
      <c r="R429" s="33">
        <v>1.66</v>
      </c>
      <c r="S429" s="33">
        <v>1.59</v>
      </c>
      <c r="T429" s="33">
        <v>1.47</v>
      </c>
      <c r="U429" s="33">
        <v>1.52</v>
      </c>
      <c r="V429" s="33">
        <v>1.46</v>
      </c>
      <c r="W429" s="33">
        <v>1.56</v>
      </c>
      <c r="X429" s="33">
        <v>1.62</v>
      </c>
      <c r="Y429" s="33">
        <v>1.69</v>
      </c>
      <c r="Z429" s="33">
        <v>1.78</v>
      </c>
      <c r="AA429" s="33">
        <v>1.76</v>
      </c>
      <c r="AB429" s="33">
        <v>1.77</v>
      </c>
      <c r="AC429" s="33">
        <v>1.8</v>
      </c>
      <c r="AD429" s="33">
        <v>1.81</v>
      </c>
      <c r="AE429" s="33">
        <v>1.71</v>
      </c>
      <c r="AF429" s="33">
        <v>1.6283000000000001</v>
      </c>
      <c r="AG429" s="34"/>
      <c r="AH429" s="34"/>
      <c r="AI429" s="34"/>
    </row>
    <row r="430" spans="1:35" ht="14.5" x14ac:dyDescent="0.35">
      <c r="A430" s="8" t="str">
        <f t="shared" si="8"/>
        <v>FertilitätsrateSchweden</v>
      </c>
      <c r="B430" s="8">
        <v>430</v>
      </c>
      <c r="C430" s="32" t="s">
        <v>238</v>
      </c>
      <c r="D430" s="32" t="s">
        <v>13</v>
      </c>
      <c r="E430" s="32" t="s">
        <v>81</v>
      </c>
      <c r="F430" s="32" t="s">
        <v>67</v>
      </c>
      <c r="G430" s="32" t="s">
        <v>32</v>
      </c>
      <c r="H430" s="32" t="s">
        <v>372</v>
      </c>
      <c r="I430" s="33">
        <v>1.54</v>
      </c>
      <c r="J430" s="33">
        <v>1.57</v>
      </c>
      <c r="K430" s="33">
        <v>1.65</v>
      </c>
      <c r="L430" s="33">
        <v>1.71</v>
      </c>
      <c r="M430" s="33">
        <v>1.75</v>
      </c>
      <c r="N430" s="33">
        <v>1.77</v>
      </c>
      <c r="O430" s="33">
        <v>1.85</v>
      </c>
      <c r="P430" s="33">
        <v>1.88</v>
      </c>
      <c r="Q430" s="33">
        <v>1.91</v>
      </c>
      <c r="R430" s="33">
        <v>1.94</v>
      </c>
      <c r="S430" s="33">
        <v>1.98</v>
      </c>
      <c r="T430" s="33">
        <v>1.9</v>
      </c>
      <c r="U430" s="33">
        <v>1.91</v>
      </c>
      <c r="V430" s="33">
        <v>1.89</v>
      </c>
      <c r="W430" s="33">
        <v>1.88</v>
      </c>
      <c r="X430" s="33">
        <v>1.85</v>
      </c>
      <c r="Y430" s="33">
        <v>1.85</v>
      </c>
      <c r="Z430" s="33">
        <v>1.78</v>
      </c>
      <c r="AA430" s="33">
        <v>1.76</v>
      </c>
      <c r="AB430" s="33">
        <v>1.71</v>
      </c>
      <c r="AC430" s="33">
        <v>1.67</v>
      </c>
      <c r="AD430" s="33">
        <v>1.67</v>
      </c>
      <c r="AE430" s="33">
        <v>1.53</v>
      </c>
      <c r="AF430" s="33">
        <v>1.6659999999999999</v>
      </c>
      <c r="AG430" s="34"/>
      <c r="AH430" s="34"/>
      <c r="AI430" s="34"/>
    </row>
    <row r="431" spans="1:35" ht="14.5" x14ac:dyDescent="0.35">
      <c r="A431" s="8" t="str">
        <f t="shared" si="8"/>
        <v>FertilitätsrateSlowakei</v>
      </c>
      <c r="B431" s="8">
        <v>431</v>
      </c>
      <c r="C431" s="32" t="s">
        <v>238</v>
      </c>
      <c r="D431" s="32" t="s">
        <v>23</v>
      </c>
      <c r="E431" s="32" t="s">
        <v>81</v>
      </c>
      <c r="F431" s="32" t="s">
        <v>67</v>
      </c>
      <c r="G431" s="32" t="s">
        <v>32</v>
      </c>
      <c r="H431" s="32" t="s">
        <v>372</v>
      </c>
      <c r="I431" s="33">
        <v>1.3</v>
      </c>
      <c r="J431" s="33">
        <v>1.2</v>
      </c>
      <c r="K431" s="33">
        <v>1.19</v>
      </c>
      <c r="L431" s="33">
        <v>1.2</v>
      </c>
      <c r="M431" s="33">
        <v>1.25</v>
      </c>
      <c r="N431" s="33">
        <v>1.27</v>
      </c>
      <c r="O431" s="33">
        <v>1.25</v>
      </c>
      <c r="P431" s="33">
        <v>1.27</v>
      </c>
      <c r="Q431" s="33">
        <v>1.34</v>
      </c>
      <c r="R431" s="33">
        <v>1.44</v>
      </c>
      <c r="S431" s="33">
        <v>1.43</v>
      </c>
      <c r="T431" s="33">
        <v>1.45</v>
      </c>
      <c r="U431" s="33">
        <v>1.34</v>
      </c>
      <c r="V431" s="33">
        <v>1.34</v>
      </c>
      <c r="W431" s="33">
        <v>1.37</v>
      </c>
      <c r="X431" s="33">
        <v>1.4</v>
      </c>
      <c r="Y431" s="33">
        <v>1.48</v>
      </c>
      <c r="Z431" s="33">
        <v>1.52</v>
      </c>
      <c r="AA431" s="33">
        <v>1.54</v>
      </c>
      <c r="AB431" s="33">
        <v>1.57</v>
      </c>
      <c r="AC431" s="33">
        <v>1.59</v>
      </c>
      <c r="AD431" s="33">
        <v>1.63</v>
      </c>
      <c r="AE431" s="33">
        <v>1.57</v>
      </c>
      <c r="AF431" s="33">
        <v>1.6005</v>
      </c>
      <c r="AG431" s="34"/>
      <c r="AH431" s="34"/>
      <c r="AI431" s="34"/>
    </row>
    <row r="432" spans="1:35" ht="14.5" x14ac:dyDescent="0.35">
      <c r="A432" s="8" t="str">
        <f t="shared" si="8"/>
        <v>FertilitätsrateSlowenien</v>
      </c>
      <c r="B432" s="8">
        <v>432</v>
      </c>
      <c r="C432" s="32" t="s">
        <v>238</v>
      </c>
      <c r="D432" s="32" t="s">
        <v>26</v>
      </c>
      <c r="E432" s="32" t="s">
        <v>81</v>
      </c>
      <c r="F432" s="32" t="s">
        <v>67</v>
      </c>
      <c r="G432" s="32" t="s">
        <v>32</v>
      </c>
      <c r="H432" s="32" t="s">
        <v>372</v>
      </c>
      <c r="I432" s="33">
        <v>1.26</v>
      </c>
      <c r="J432" s="33">
        <v>1.21</v>
      </c>
      <c r="K432" s="33">
        <v>1.21</v>
      </c>
      <c r="L432" s="33">
        <v>1.2</v>
      </c>
      <c r="M432" s="33">
        <v>1.25</v>
      </c>
      <c r="N432" s="33">
        <v>1.26</v>
      </c>
      <c r="O432" s="33">
        <v>1.31</v>
      </c>
      <c r="P432" s="33">
        <v>1.38</v>
      </c>
      <c r="Q432" s="33">
        <v>1.53</v>
      </c>
      <c r="R432" s="33">
        <v>1.53</v>
      </c>
      <c r="S432" s="33">
        <v>1.57</v>
      </c>
      <c r="T432" s="33">
        <v>1.56</v>
      </c>
      <c r="U432" s="33">
        <v>1.58</v>
      </c>
      <c r="V432" s="33">
        <v>1.55</v>
      </c>
      <c r="W432" s="33">
        <v>1.58</v>
      </c>
      <c r="X432" s="33">
        <v>1.57</v>
      </c>
      <c r="Y432" s="33">
        <v>1.58</v>
      </c>
      <c r="Z432" s="33">
        <v>1.62</v>
      </c>
      <c r="AA432" s="33">
        <v>1.6</v>
      </c>
      <c r="AB432" s="33">
        <v>1.61</v>
      </c>
      <c r="AC432" s="33">
        <v>1.59</v>
      </c>
      <c r="AD432" s="33">
        <v>1.64</v>
      </c>
      <c r="AE432" s="33">
        <v>1.55</v>
      </c>
      <c r="AF432" s="33">
        <v>1.5989</v>
      </c>
      <c r="AG432" s="34"/>
      <c r="AH432" s="34"/>
      <c r="AI432" s="34"/>
    </row>
    <row r="433" spans="1:35" ht="14.5" x14ac:dyDescent="0.35">
      <c r="A433" s="8" t="str">
        <f t="shared" si="8"/>
        <v>FertilitätsrateSpanien</v>
      </c>
      <c r="B433" s="8">
        <v>433</v>
      </c>
      <c r="C433" s="32" t="s">
        <v>238</v>
      </c>
      <c r="D433" s="32" t="s">
        <v>8</v>
      </c>
      <c r="E433" s="32" t="s">
        <v>81</v>
      </c>
      <c r="F433" s="32" t="s">
        <v>67</v>
      </c>
      <c r="G433" s="32" t="s">
        <v>32</v>
      </c>
      <c r="H433" s="32" t="s">
        <v>372</v>
      </c>
      <c r="I433" s="33">
        <v>1.22</v>
      </c>
      <c r="J433" s="33">
        <v>1.23</v>
      </c>
      <c r="K433" s="33">
        <v>1.25</v>
      </c>
      <c r="L433" s="33">
        <v>1.3</v>
      </c>
      <c r="M433" s="33">
        <v>1.31</v>
      </c>
      <c r="N433" s="33">
        <v>1.33</v>
      </c>
      <c r="O433" s="33">
        <v>1.36</v>
      </c>
      <c r="P433" s="33">
        <v>1.38</v>
      </c>
      <c r="Q433" s="33">
        <v>1.45</v>
      </c>
      <c r="R433" s="33">
        <v>1.38</v>
      </c>
      <c r="S433" s="33">
        <v>1.37</v>
      </c>
      <c r="T433" s="33">
        <v>1.34</v>
      </c>
      <c r="U433" s="33">
        <v>1.32</v>
      </c>
      <c r="V433" s="33">
        <v>1.27</v>
      </c>
      <c r="W433" s="33">
        <v>1.32</v>
      </c>
      <c r="X433" s="33">
        <v>1.33</v>
      </c>
      <c r="Y433" s="33">
        <v>1.33</v>
      </c>
      <c r="Z433" s="33">
        <v>1.31</v>
      </c>
      <c r="AA433" s="33">
        <v>1.26</v>
      </c>
      <c r="AB433" s="33">
        <v>1.23</v>
      </c>
      <c r="AC433" s="33">
        <v>1.18</v>
      </c>
      <c r="AD433" s="33">
        <v>1.18</v>
      </c>
      <c r="AE433" s="33">
        <v>1.1599999999999999</v>
      </c>
      <c r="AF433" s="33">
        <v>1.2859</v>
      </c>
      <c r="AG433" s="34"/>
      <c r="AH433" s="34"/>
      <c r="AI433" s="34"/>
    </row>
    <row r="434" spans="1:35" ht="14.5" x14ac:dyDescent="0.35">
      <c r="A434" s="8" t="str">
        <f t="shared" si="8"/>
        <v>FertilitätsrateTschechische Republik</v>
      </c>
      <c r="B434" s="8">
        <v>434</v>
      </c>
      <c r="C434" s="32" t="s">
        <v>238</v>
      </c>
      <c r="D434" s="32" t="s">
        <v>22</v>
      </c>
      <c r="E434" s="32" t="s">
        <v>81</v>
      </c>
      <c r="F434" s="32" t="s">
        <v>67</v>
      </c>
      <c r="G434" s="32" t="s">
        <v>32</v>
      </c>
      <c r="H434" s="32" t="s">
        <v>372</v>
      </c>
      <c r="I434" s="33">
        <v>1.1499999999999999</v>
      </c>
      <c r="J434" s="33">
        <v>1.1499999999999999</v>
      </c>
      <c r="K434" s="33">
        <v>1.17</v>
      </c>
      <c r="L434" s="33">
        <v>1.18</v>
      </c>
      <c r="M434" s="33">
        <v>1.23</v>
      </c>
      <c r="N434" s="33">
        <v>1.29</v>
      </c>
      <c r="O434" s="33">
        <v>1.34</v>
      </c>
      <c r="P434" s="33">
        <v>1.45</v>
      </c>
      <c r="Q434" s="33">
        <v>1.51</v>
      </c>
      <c r="R434" s="33">
        <v>1.51</v>
      </c>
      <c r="S434" s="33">
        <v>1.51</v>
      </c>
      <c r="T434" s="33">
        <v>1.43</v>
      </c>
      <c r="U434" s="33">
        <v>1.45</v>
      </c>
      <c r="V434" s="33">
        <v>1.46</v>
      </c>
      <c r="W434" s="33">
        <v>1.53</v>
      </c>
      <c r="X434" s="33">
        <v>1.57</v>
      </c>
      <c r="Y434" s="33">
        <v>1.63</v>
      </c>
      <c r="Z434" s="33">
        <v>1.69</v>
      </c>
      <c r="AA434" s="33">
        <v>1.71</v>
      </c>
      <c r="AB434" s="33">
        <v>1.71</v>
      </c>
      <c r="AC434" s="33">
        <v>1.74</v>
      </c>
      <c r="AD434" s="33">
        <v>1.83</v>
      </c>
      <c r="AE434" s="33">
        <v>1.64</v>
      </c>
      <c r="AF434" s="33">
        <v>1.7387999999999999</v>
      </c>
      <c r="AG434" s="34"/>
      <c r="AH434" s="34"/>
      <c r="AI434" s="34"/>
    </row>
    <row r="435" spans="1:35" ht="14.5" x14ac:dyDescent="0.35">
      <c r="A435" s="8" t="str">
        <f t="shared" si="8"/>
        <v>FertilitätsrateUngarn</v>
      </c>
      <c r="B435" s="8">
        <v>435</v>
      </c>
      <c r="C435" s="32" t="s">
        <v>238</v>
      </c>
      <c r="D435" s="32" t="s">
        <v>24</v>
      </c>
      <c r="E435" s="32" t="s">
        <v>81</v>
      </c>
      <c r="F435" s="32" t="s">
        <v>67</v>
      </c>
      <c r="G435" s="32" t="s">
        <v>32</v>
      </c>
      <c r="H435" s="32" t="s">
        <v>372</v>
      </c>
      <c r="I435" s="33">
        <v>1.32</v>
      </c>
      <c r="J435" s="33">
        <v>1.31</v>
      </c>
      <c r="K435" s="33">
        <v>1.3</v>
      </c>
      <c r="L435" s="33">
        <v>1.27</v>
      </c>
      <c r="M435" s="33">
        <v>1.28</v>
      </c>
      <c r="N435" s="33">
        <v>1.31</v>
      </c>
      <c r="O435" s="33">
        <v>1.34</v>
      </c>
      <c r="P435" s="33">
        <v>1.32</v>
      </c>
      <c r="Q435" s="33">
        <v>1.35</v>
      </c>
      <c r="R435" s="33">
        <v>1.32</v>
      </c>
      <c r="S435" s="33">
        <v>1.25</v>
      </c>
      <c r="T435" s="33">
        <v>1.23</v>
      </c>
      <c r="U435" s="33">
        <v>1.34</v>
      </c>
      <c r="V435" s="33">
        <v>1.35</v>
      </c>
      <c r="W435" s="33">
        <v>1.44</v>
      </c>
      <c r="X435" s="33">
        <v>1.45</v>
      </c>
      <c r="Y435" s="33">
        <v>1.53</v>
      </c>
      <c r="Z435" s="33">
        <v>1.54</v>
      </c>
      <c r="AA435" s="33">
        <v>1.55</v>
      </c>
      <c r="AB435" s="33">
        <v>1.55</v>
      </c>
      <c r="AC435" s="33">
        <v>1.59</v>
      </c>
      <c r="AD435" s="33">
        <v>1.61</v>
      </c>
      <c r="AE435" s="33">
        <v>1.56</v>
      </c>
      <c r="AF435" s="33">
        <v>1.5948</v>
      </c>
      <c r="AG435" s="34"/>
      <c r="AH435" s="34"/>
      <c r="AI435" s="34"/>
    </row>
    <row r="436" spans="1:35" ht="14.5" x14ac:dyDescent="0.35">
      <c r="A436" s="8" t="str">
        <f t="shared" si="8"/>
        <v>FertilitätsrateVereinigtes Königreich Großbritannien und Nordirland</v>
      </c>
      <c r="B436" s="8">
        <v>436</v>
      </c>
      <c r="C436" s="32" t="s">
        <v>238</v>
      </c>
      <c r="D436" s="32" t="s">
        <v>57</v>
      </c>
      <c r="E436" s="32" t="s">
        <v>81</v>
      </c>
      <c r="F436" s="32" t="s">
        <v>67</v>
      </c>
      <c r="G436" s="32" t="s">
        <v>32</v>
      </c>
      <c r="H436" s="32" t="s">
        <v>372</v>
      </c>
      <c r="I436" s="33">
        <v>1.64</v>
      </c>
      <c r="J436" s="33">
        <v>1.63</v>
      </c>
      <c r="K436" s="33">
        <v>1.63</v>
      </c>
      <c r="L436" s="33">
        <v>1.7</v>
      </c>
      <c r="M436" s="33">
        <v>1.75</v>
      </c>
      <c r="N436" s="33">
        <v>1.76</v>
      </c>
      <c r="O436" s="33">
        <v>1.82</v>
      </c>
      <c r="P436" s="33">
        <v>1.86</v>
      </c>
      <c r="Q436" s="33">
        <v>1.91</v>
      </c>
      <c r="R436" s="33">
        <v>1.89</v>
      </c>
      <c r="S436" s="33">
        <v>1.92</v>
      </c>
      <c r="T436" s="33">
        <v>1.91</v>
      </c>
      <c r="U436" s="33">
        <v>1.92</v>
      </c>
      <c r="V436" s="33">
        <v>1.83</v>
      </c>
      <c r="W436" s="33">
        <v>1.81</v>
      </c>
      <c r="X436" s="33">
        <v>1.8</v>
      </c>
      <c r="Y436" s="33">
        <v>1.79</v>
      </c>
      <c r="Z436" s="33">
        <v>1.74</v>
      </c>
      <c r="AA436" s="33">
        <v>1.68</v>
      </c>
      <c r="AB436" s="33">
        <v>1.6205000000000001</v>
      </c>
      <c r="AC436" s="33">
        <v>1.623</v>
      </c>
      <c r="AD436" s="33">
        <v>1.6255999999999999</v>
      </c>
      <c r="AE436" s="33">
        <v>1.6282000000000001</v>
      </c>
      <c r="AF436" s="33">
        <v>1.6307</v>
      </c>
      <c r="AG436" s="34"/>
      <c r="AH436" s="34"/>
      <c r="AI436" s="34"/>
    </row>
    <row r="437" spans="1:35" ht="14.5" x14ac:dyDescent="0.35">
      <c r="A437" s="8" t="str">
        <f t="shared" si="8"/>
        <v>FertilitätsrateZypern</v>
      </c>
      <c r="B437" s="8">
        <v>437</v>
      </c>
      <c r="C437" s="32" t="s">
        <v>238</v>
      </c>
      <c r="D437" s="32" t="s">
        <v>30</v>
      </c>
      <c r="E437" s="32" t="s">
        <v>81</v>
      </c>
      <c r="F437" s="32" t="s">
        <v>67</v>
      </c>
      <c r="G437" s="32" t="s">
        <v>32</v>
      </c>
      <c r="H437" s="32" t="s">
        <v>372</v>
      </c>
      <c r="I437" s="33">
        <v>1.64</v>
      </c>
      <c r="J437" s="33">
        <v>1.57</v>
      </c>
      <c r="K437" s="33">
        <v>1.49</v>
      </c>
      <c r="L437" s="33">
        <v>1.51</v>
      </c>
      <c r="M437" s="33">
        <v>1.52</v>
      </c>
      <c r="N437" s="33">
        <v>1.48</v>
      </c>
      <c r="O437" s="33">
        <v>1.52</v>
      </c>
      <c r="P437" s="33">
        <v>1.44</v>
      </c>
      <c r="Q437" s="33">
        <v>1.48</v>
      </c>
      <c r="R437" s="33">
        <v>1.47</v>
      </c>
      <c r="S437" s="33">
        <v>1.44</v>
      </c>
      <c r="T437" s="33">
        <v>1.35</v>
      </c>
      <c r="U437" s="33">
        <v>1.39</v>
      </c>
      <c r="V437" s="33">
        <v>1.3</v>
      </c>
      <c r="W437" s="33">
        <v>1.31</v>
      </c>
      <c r="X437" s="33">
        <v>1.32</v>
      </c>
      <c r="Y437" s="33">
        <v>1.37</v>
      </c>
      <c r="Z437" s="33">
        <v>1.32</v>
      </c>
      <c r="AA437" s="33">
        <v>1.32</v>
      </c>
      <c r="AB437" s="33">
        <v>1.33</v>
      </c>
      <c r="AC437" s="33">
        <v>1.36</v>
      </c>
      <c r="AD437" s="33">
        <v>1.39</v>
      </c>
      <c r="AE437" s="33">
        <v>1.37</v>
      </c>
      <c r="AF437" s="33">
        <v>1.4844999999999999</v>
      </c>
      <c r="AG437" s="34"/>
      <c r="AH437" s="34"/>
      <c r="AI437" s="34"/>
    </row>
    <row r="438" spans="1:35" ht="14.5" x14ac:dyDescent="0.35">
      <c r="A438" s="8" t="str">
        <f t="shared" si="8"/>
        <v>FlächeBelgien</v>
      </c>
      <c r="B438" s="8">
        <v>438</v>
      </c>
      <c r="C438" s="32" t="s">
        <v>232</v>
      </c>
      <c r="D438" s="32" t="s">
        <v>9</v>
      </c>
      <c r="E438" s="32" t="s">
        <v>179</v>
      </c>
      <c r="F438" s="32" t="s">
        <v>67</v>
      </c>
      <c r="G438" s="32" t="s">
        <v>32</v>
      </c>
      <c r="H438" s="32" t="s">
        <v>375</v>
      </c>
      <c r="I438" s="33">
        <v>30.53</v>
      </c>
      <c r="J438" s="33">
        <v>30.53</v>
      </c>
      <c r="K438" s="33">
        <v>30.53</v>
      </c>
      <c r="L438" s="33">
        <v>30.53</v>
      </c>
      <c r="M438" s="33">
        <v>30.53</v>
      </c>
      <c r="N438" s="33">
        <v>30.53</v>
      </c>
      <c r="O438" s="33">
        <v>30.53</v>
      </c>
      <c r="P438" s="33">
        <v>30.53</v>
      </c>
      <c r="Q438" s="33">
        <v>30.53</v>
      </c>
      <c r="R438" s="33">
        <v>30.53</v>
      </c>
      <c r="S438" s="33">
        <v>30.53</v>
      </c>
      <c r="T438" s="33">
        <v>30.53</v>
      </c>
      <c r="U438" s="33">
        <v>30.53</v>
      </c>
      <c r="V438" s="33">
        <v>30.664999999999999</v>
      </c>
      <c r="W438" s="33">
        <v>30.664999999999999</v>
      </c>
      <c r="X438" s="33">
        <v>30.664999999999999</v>
      </c>
      <c r="Y438" s="33">
        <v>30.664999999999999</v>
      </c>
      <c r="Z438" s="33">
        <v>30.664999999999999</v>
      </c>
      <c r="AA438" s="33">
        <v>30.666</v>
      </c>
      <c r="AB438" s="33">
        <v>30.666</v>
      </c>
      <c r="AC438" s="33">
        <v>30.666</v>
      </c>
      <c r="AD438" s="33">
        <v>30.667000000000002</v>
      </c>
      <c r="AE438" s="33">
        <v>30.667000000000002</v>
      </c>
      <c r="AF438" s="33">
        <v>30.667000000000002</v>
      </c>
      <c r="AG438" s="33">
        <v>30.667000000000002</v>
      </c>
      <c r="AH438" s="34"/>
      <c r="AI438" s="34"/>
    </row>
    <row r="439" spans="1:35" ht="14.5" x14ac:dyDescent="0.35">
      <c r="A439" s="8" t="str">
        <f t="shared" si="8"/>
        <v>FlächeBulgarien</v>
      </c>
      <c r="B439" s="8">
        <v>439</v>
      </c>
      <c r="C439" s="32" t="s">
        <v>232</v>
      </c>
      <c r="D439" s="32" t="s">
        <v>25</v>
      </c>
      <c r="E439" s="32" t="s">
        <v>179</v>
      </c>
      <c r="F439" s="32" t="s">
        <v>67</v>
      </c>
      <c r="G439" s="32" t="s">
        <v>32</v>
      </c>
      <c r="H439" s="32" t="s">
        <v>375</v>
      </c>
      <c r="I439" s="33">
        <v>110.99</v>
      </c>
      <c r="J439" s="33">
        <v>110.99</v>
      </c>
      <c r="K439" s="33">
        <v>110.99</v>
      </c>
      <c r="L439" s="33">
        <v>110.99</v>
      </c>
      <c r="M439" s="33">
        <v>111</v>
      </c>
      <c r="N439" s="33">
        <v>111</v>
      </c>
      <c r="O439" s="33">
        <v>111</v>
      </c>
      <c r="P439" s="33">
        <v>111</v>
      </c>
      <c r="Q439" s="33">
        <v>111</v>
      </c>
      <c r="R439" s="33">
        <v>111</v>
      </c>
      <c r="S439" s="33">
        <v>111</v>
      </c>
      <c r="T439" s="33">
        <v>111</v>
      </c>
      <c r="U439" s="33">
        <v>111</v>
      </c>
      <c r="V439" s="33">
        <v>110.995</v>
      </c>
      <c r="W439" s="33">
        <v>110.995</v>
      </c>
      <c r="X439" s="33">
        <v>110.995</v>
      </c>
      <c r="Y439" s="33">
        <v>110.995</v>
      </c>
      <c r="Z439" s="33">
        <v>110.995</v>
      </c>
      <c r="AA439" s="33">
        <v>110.996</v>
      </c>
      <c r="AB439" s="33">
        <v>110.996</v>
      </c>
      <c r="AC439" s="33">
        <v>110.996</v>
      </c>
      <c r="AD439" s="33">
        <v>110.996</v>
      </c>
      <c r="AE439" s="33">
        <v>110.996</v>
      </c>
      <c r="AF439" s="33">
        <v>110.996</v>
      </c>
      <c r="AG439" s="33">
        <v>110.996</v>
      </c>
      <c r="AH439" s="34"/>
      <c r="AI439" s="34"/>
    </row>
    <row r="440" spans="1:35" ht="14.5" x14ac:dyDescent="0.35">
      <c r="A440" s="8" t="str">
        <f t="shared" si="8"/>
        <v>FlächeDänemark</v>
      </c>
      <c r="B440" s="8">
        <v>440</v>
      </c>
      <c r="C440" s="32" t="s">
        <v>232</v>
      </c>
      <c r="D440" s="32" t="s">
        <v>5</v>
      </c>
      <c r="E440" s="32" t="s">
        <v>179</v>
      </c>
      <c r="F440" s="32" t="s">
        <v>67</v>
      </c>
      <c r="G440" s="32" t="s">
        <v>32</v>
      </c>
      <c r="H440" s="32" t="s">
        <v>375</v>
      </c>
      <c r="I440" s="33">
        <v>42.92</v>
      </c>
      <c r="J440" s="33">
        <v>42.92</v>
      </c>
      <c r="K440" s="33">
        <v>42.92</v>
      </c>
      <c r="L440" s="33">
        <v>42.92</v>
      </c>
      <c r="M440" s="33">
        <v>42.92</v>
      </c>
      <c r="N440" s="33">
        <v>42.92</v>
      </c>
      <c r="O440" s="33">
        <v>42.92</v>
      </c>
      <c r="P440" s="33">
        <v>42.92</v>
      </c>
      <c r="Q440" s="33">
        <v>42.92</v>
      </c>
      <c r="R440" s="33">
        <v>42.92</v>
      </c>
      <c r="S440" s="33">
        <v>42.92</v>
      </c>
      <c r="T440" s="33">
        <v>42.92</v>
      </c>
      <c r="U440" s="33">
        <v>42.92</v>
      </c>
      <c r="V440" s="33">
        <v>42.926000000000002</v>
      </c>
      <c r="W440" s="33">
        <v>42.926000000000002</v>
      </c>
      <c r="X440" s="33">
        <v>42.926000000000002</v>
      </c>
      <c r="Y440" s="33">
        <v>42.926000000000002</v>
      </c>
      <c r="Z440" s="33">
        <v>42.926000000000002</v>
      </c>
      <c r="AA440" s="33">
        <v>42.924999999999997</v>
      </c>
      <c r="AB440" s="33">
        <v>42.924999999999997</v>
      </c>
      <c r="AC440" s="33">
        <v>42.924999999999997</v>
      </c>
      <c r="AD440" s="33">
        <v>42.924999999999997</v>
      </c>
      <c r="AE440" s="33">
        <v>42.924999999999997</v>
      </c>
      <c r="AF440" s="33">
        <v>42.924999999999997</v>
      </c>
      <c r="AG440" s="33">
        <v>42.924999999999997</v>
      </c>
      <c r="AH440" s="34"/>
      <c r="AI440" s="34"/>
    </row>
    <row r="441" spans="1:35" ht="14.5" x14ac:dyDescent="0.35">
      <c r="A441" s="8" t="str">
        <f t="shared" si="8"/>
        <v>FlächeDeutschland</v>
      </c>
      <c r="B441" s="8">
        <v>441</v>
      </c>
      <c r="C441" s="32" t="s">
        <v>232</v>
      </c>
      <c r="D441" s="32" t="s">
        <v>2</v>
      </c>
      <c r="E441" s="32" t="s">
        <v>179</v>
      </c>
      <c r="F441" s="32" t="s">
        <v>67</v>
      </c>
      <c r="G441" s="32" t="s">
        <v>32</v>
      </c>
      <c r="H441" s="32" t="s">
        <v>375</v>
      </c>
      <c r="I441" s="33">
        <v>357.03</v>
      </c>
      <c r="J441" s="33">
        <v>357.03</v>
      </c>
      <c r="K441" s="33">
        <v>357.04</v>
      </c>
      <c r="L441" s="33">
        <v>357.04</v>
      </c>
      <c r="M441" s="33">
        <v>357.05</v>
      </c>
      <c r="N441" s="33">
        <v>357.09</v>
      </c>
      <c r="O441" s="33">
        <v>357.1</v>
      </c>
      <c r="P441" s="33">
        <v>357.1</v>
      </c>
      <c r="Q441" s="33">
        <v>357.11</v>
      </c>
      <c r="R441" s="33">
        <v>357.12</v>
      </c>
      <c r="S441" s="33">
        <v>357.13</v>
      </c>
      <c r="T441" s="33">
        <v>357.14</v>
      </c>
      <c r="U441" s="33">
        <v>357.17</v>
      </c>
      <c r="V441" s="33">
        <v>357.56799999999998</v>
      </c>
      <c r="W441" s="33">
        <v>357.56799999999998</v>
      </c>
      <c r="X441" s="33">
        <v>357.56799999999998</v>
      </c>
      <c r="Y441" s="33">
        <v>357.56799999999998</v>
      </c>
      <c r="Z441" s="33">
        <v>357.56799999999998</v>
      </c>
      <c r="AA441" s="33">
        <v>357.56900000000002</v>
      </c>
      <c r="AB441" s="33">
        <v>357.56900000000002</v>
      </c>
      <c r="AC441" s="33">
        <v>357.56900000000002</v>
      </c>
      <c r="AD441" s="33">
        <v>357.56900000000002</v>
      </c>
      <c r="AE441" s="33">
        <v>357.56900000000002</v>
      </c>
      <c r="AF441" s="33">
        <v>357.56900000000002</v>
      </c>
      <c r="AG441" s="33">
        <v>357.56900000000002</v>
      </c>
      <c r="AH441" s="34"/>
      <c r="AI441" s="34"/>
    </row>
    <row r="442" spans="1:35" ht="14.5" x14ac:dyDescent="0.35">
      <c r="A442" s="8" t="str">
        <f t="shared" si="8"/>
        <v>FlächeEstland</v>
      </c>
      <c r="B442" s="8">
        <v>442</v>
      </c>
      <c r="C442" s="32" t="s">
        <v>232</v>
      </c>
      <c r="D442" s="32" t="s">
        <v>18</v>
      </c>
      <c r="E442" s="32" t="s">
        <v>179</v>
      </c>
      <c r="F442" s="32" t="s">
        <v>67</v>
      </c>
      <c r="G442" s="32" t="s">
        <v>32</v>
      </c>
      <c r="H442" s="32" t="s">
        <v>375</v>
      </c>
      <c r="I442" s="33">
        <v>45.23</v>
      </c>
      <c r="J442" s="33">
        <v>45.23</v>
      </c>
      <c r="K442" s="33">
        <v>45.23</v>
      </c>
      <c r="L442" s="33">
        <v>45.23</v>
      </c>
      <c r="M442" s="33">
        <v>45.23</v>
      </c>
      <c r="N442" s="33">
        <v>45.23</v>
      </c>
      <c r="O442" s="33">
        <v>45.23</v>
      </c>
      <c r="P442" s="33">
        <v>45.23</v>
      </c>
      <c r="Q442" s="33">
        <v>45.23</v>
      </c>
      <c r="R442" s="33">
        <v>45.23</v>
      </c>
      <c r="S442" s="33">
        <v>45.23</v>
      </c>
      <c r="T442" s="33">
        <v>45.23</v>
      </c>
      <c r="U442" s="33">
        <v>45.23</v>
      </c>
      <c r="V442" s="33">
        <v>45.335999999999999</v>
      </c>
      <c r="W442" s="33">
        <v>45.335999999999999</v>
      </c>
      <c r="X442" s="33">
        <v>45.335999999999999</v>
      </c>
      <c r="Y442" s="33">
        <v>45.335999999999999</v>
      </c>
      <c r="Z442" s="33">
        <v>45.335999999999999</v>
      </c>
      <c r="AA442" s="33">
        <v>45.335999999999999</v>
      </c>
      <c r="AB442" s="33">
        <v>45.335999999999999</v>
      </c>
      <c r="AC442" s="33">
        <v>45.335999999999999</v>
      </c>
      <c r="AD442" s="33">
        <v>45.335999999999999</v>
      </c>
      <c r="AE442" s="33">
        <v>45.335999999999999</v>
      </c>
      <c r="AF442" s="33">
        <v>45.335999999999999</v>
      </c>
      <c r="AG442" s="33">
        <v>45.335999999999999</v>
      </c>
      <c r="AH442" s="34"/>
      <c r="AI442" s="34"/>
    </row>
    <row r="443" spans="1:35" ht="14.5" x14ac:dyDescent="0.35">
      <c r="A443" s="8" t="str">
        <f t="shared" si="8"/>
        <v>FlächeEU27</v>
      </c>
      <c r="B443" s="8">
        <v>443</v>
      </c>
      <c r="C443" s="32" t="s">
        <v>232</v>
      </c>
      <c r="D443" s="32" t="s">
        <v>367</v>
      </c>
      <c r="E443" s="32" t="s">
        <v>179</v>
      </c>
      <c r="F443" s="32" t="s">
        <v>67</v>
      </c>
      <c r="G443" s="32" t="s">
        <v>32</v>
      </c>
      <c r="H443" s="32" t="s">
        <v>375</v>
      </c>
      <c r="I443" s="33">
        <v>4139.0691099999995</v>
      </c>
      <c r="J443" s="33">
        <v>4139.0891099999999</v>
      </c>
      <c r="K443" s="33">
        <v>4139.3991100000003</v>
      </c>
      <c r="L443" s="33">
        <v>4139.8031099999998</v>
      </c>
      <c r="M443" s="33">
        <v>4139.5191100000002</v>
      </c>
      <c r="N443" s="33">
        <v>4139.5391099999997</v>
      </c>
      <c r="O443" s="33">
        <v>4139.8291099999997</v>
      </c>
      <c r="P443" s="33">
        <v>4139.8091100000001</v>
      </c>
      <c r="Q443" s="33">
        <v>4139.8241099999996</v>
      </c>
      <c r="R443" s="33">
        <v>4139.9591099999998</v>
      </c>
      <c r="S443" s="33">
        <v>4140.1961099999999</v>
      </c>
      <c r="T443" s="33">
        <v>4140.2051099999999</v>
      </c>
      <c r="U443" s="33">
        <v>4140.5751099999998</v>
      </c>
      <c r="V443" s="33">
        <v>4225.1440000000002</v>
      </c>
      <c r="W443" s="33">
        <v>4225.1440000000002</v>
      </c>
      <c r="X443" s="33">
        <v>4225.1440000000002</v>
      </c>
      <c r="Y443" s="33">
        <v>4225.1440000000002</v>
      </c>
      <c r="Z443" s="33">
        <v>4225.1440000000002</v>
      </c>
      <c r="AA443" s="33">
        <v>4225.1270000000004</v>
      </c>
      <c r="AB443" s="33">
        <v>4225.1270000000004</v>
      </c>
      <c r="AC443" s="33">
        <v>4225.1270000000004</v>
      </c>
      <c r="AD443" s="33">
        <v>4225.134</v>
      </c>
      <c r="AE443" s="33">
        <v>4225.134</v>
      </c>
      <c r="AF443" s="33">
        <v>4225.134</v>
      </c>
      <c r="AG443" s="33">
        <v>4225.1040000000003</v>
      </c>
      <c r="AH443" s="34"/>
      <c r="AI443" s="34"/>
    </row>
    <row r="444" spans="1:35" ht="14.5" x14ac:dyDescent="0.35">
      <c r="A444" s="8" t="str">
        <f t="shared" si="8"/>
        <v>FlächeFinnland</v>
      </c>
      <c r="B444" s="8">
        <v>444</v>
      </c>
      <c r="C444" s="32" t="s">
        <v>232</v>
      </c>
      <c r="D444" s="32" t="s">
        <v>14</v>
      </c>
      <c r="E444" s="32" t="s">
        <v>179</v>
      </c>
      <c r="F444" s="32" t="s">
        <v>67</v>
      </c>
      <c r="G444" s="32" t="s">
        <v>32</v>
      </c>
      <c r="H444" s="32" t="s">
        <v>375</v>
      </c>
      <c r="I444" s="33">
        <v>338.15</v>
      </c>
      <c r="J444" s="33">
        <v>338.15</v>
      </c>
      <c r="K444" s="33">
        <v>338.15</v>
      </c>
      <c r="L444" s="33">
        <v>338.15</v>
      </c>
      <c r="M444" s="33">
        <v>338.15</v>
      </c>
      <c r="N444" s="33">
        <v>338.15</v>
      </c>
      <c r="O444" s="33">
        <v>338.44</v>
      </c>
      <c r="P444" s="33">
        <v>338.42</v>
      </c>
      <c r="Q444" s="33">
        <v>338.42</v>
      </c>
      <c r="R444" s="33">
        <v>338.42</v>
      </c>
      <c r="S444" s="33">
        <v>338.42</v>
      </c>
      <c r="T444" s="33">
        <v>338.42</v>
      </c>
      <c r="U444" s="33">
        <v>338.42</v>
      </c>
      <c r="V444" s="33">
        <v>338.44099999999997</v>
      </c>
      <c r="W444" s="33">
        <v>338.44099999999997</v>
      </c>
      <c r="X444" s="33">
        <v>338.44099999999997</v>
      </c>
      <c r="Y444" s="33">
        <v>338.44099999999997</v>
      </c>
      <c r="Z444" s="33">
        <v>338.44099999999997</v>
      </c>
      <c r="AA444" s="33">
        <v>338.411</v>
      </c>
      <c r="AB444" s="33">
        <v>338.411</v>
      </c>
      <c r="AC444" s="33">
        <v>338.411</v>
      </c>
      <c r="AD444" s="33">
        <v>338.411</v>
      </c>
      <c r="AE444" s="33">
        <v>338.411</v>
      </c>
      <c r="AF444" s="33">
        <v>338.411</v>
      </c>
      <c r="AG444" s="33">
        <v>338.363</v>
      </c>
      <c r="AH444" s="34"/>
      <c r="AI444" s="34"/>
    </row>
    <row r="445" spans="1:35" ht="14.5" x14ac:dyDescent="0.35">
      <c r="A445" s="8" t="str">
        <f t="shared" si="8"/>
        <v>FlächeFrankreich</v>
      </c>
      <c r="B445" s="8">
        <v>445</v>
      </c>
      <c r="C445" s="32" t="s">
        <v>232</v>
      </c>
      <c r="D445" s="32" t="s">
        <v>0</v>
      </c>
      <c r="E445" s="32" t="s">
        <v>179</v>
      </c>
      <c r="F445" s="32" t="s">
        <v>67</v>
      </c>
      <c r="G445" s="32" t="s">
        <v>32</v>
      </c>
      <c r="H445" s="32" t="s">
        <v>375</v>
      </c>
      <c r="I445" s="33">
        <v>549.08699999999999</v>
      </c>
      <c r="J445" s="33">
        <v>549.08699999999999</v>
      </c>
      <c r="K445" s="33">
        <v>549.08699999999999</v>
      </c>
      <c r="L445" s="33">
        <v>549.38699999999994</v>
      </c>
      <c r="M445" s="33">
        <v>549.08699999999999</v>
      </c>
      <c r="N445" s="33">
        <v>549.08699999999999</v>
      </c>
      <c r="O445" s="33">
        <v>549.08699999999999</v>
      </c>
      <c r="P445" s="33">
        <v>549.08699999999999</v>
      </c>
      <c r="Q445" s="33">
        <v>549.08699999999999</v>
      </c>
      <c r="R445" s="33">
        <v>549.08699999999999</v>
      </c>
      <c r="S445" s="33">
        <v>549.08699999999999</v>
      </c>
      <c r="T445" s="33">
        <v>549.08699999999999</v>
      </c>
      <c r="U445" s="33">
        <v>549.08699999999999</v>
      </c>
      <c r="V445" s="33">
        <v>638.47400000000005</v>
      </c>
      <c r="W445" s="33">
        <v>638.47400000000005</v>
      </c>
      <c r="X445" s="33">
        <v>638.47400000000005</v>
      </c>
      <c r="Y445" s="33">
        <v>638.47400000000005</v>
      </c>
      <c r="Z445" s="33">
        <v>638.47400000000005</v>
      </c>
      <c r="AA445" s="33">
        <v>638.47500000000002</v>
      </c>
      <c r="AB445" s="33">
        <v>638.47500000000002</v>
      </c>
      <c r="AC445" s="33">
        <v>638.47500000000002</v>
      </c>
      <c r="AD445" s="33">
        <v>638.47500000000002</v>
      </c>
      <c r="AE445" s="33">
        <v>638.47500000000002</v>
      </c>
      <c r="AF445" s="33">
        <v>638.47500000000002</v>
      </c>
      <c r="AG445" s="33">
        <v>638.47500000000002</v>
      </c>
      <c r="AH445" s="34"/>
      <c r="AI445" s="34"/>
    </row>
    <row r="446" spans="1:35" ht="14.5" x14ac:dyDescent="0.35">
      <c r="A446" s="8" t="str">
        <f t="shared" si="8"/>
        <v>FlächeGriechenland</v>
      </c>
      <c r="B446" s="8">
        <v>446</v>
      </c>
      <c r="C446" s="32" t="s">
        <v>232</v>
      </c>
      <c r="D446" s="32" t="s">
        <v>6</v>
      </c>
      <c r="E446" s="32" t="s">
        <v>179</v>
      </c>
      <c r="F446" s="32" t="s">
        <v>67</v>
      </c>
      <c r="G446" s="32" t="s">
        <v>32</v>
      </c>
      <c r="H446" s="32" t="s">
        <v>375</v>
      </c>
      <c r="I446" s="33">
        <v>131.96</v>
      </c>
      <c r="J446" s="33">
        <v>131.96</v>
      </c>
      <c r="K446" s="33">
        <v>131.96</v>
      </c>
      <c r="L446" s="33">
        <v>131.96</v>
      </c>
      <c r="M446" s="33">
        <v>131.96</v>
      </c>
      <c r="N446" s="33">
        <v>131.96</v>
      </c>
      <c r="O446" s="33">
        <v>131.96</v>
      </c>
      <c r="P446" s="33">
        <v>131.96</v>
      </c>
      <c r="Q446" s="33">
        <v>131.96</v>
      </c>
      <c r="R446" s="33">
        <v>131.96</v>
      </c>
      <c r="S446" s="33">
        <v>131.96</v>
      </c>
      <c r="T446" s="33">
        <v>131.96</v>
      </c>
      <c r="U446" s="33">
        <v>131.96</v>
      </c>
      <c r="V446" s="33">
        <v>131.69200000000001</v>
      </c>
      <c r="W446" s="33">
        <v>131.69200000000001</v>
      </c>
      <c r="X446" s="33">
        <v>131.69200000000001</v>
      </c>
      <c r="Y446" s="33">
        <v>131.69200000000001</v>
      </c>
      <c r="Z446" s="33">
        <v>131.69200000000001</v>
      </c>
      <c r="AA446" s="33">
        <v>131.69399999999999</v>
      </c>
      <c r="AB446" s="33">
        <v>131.69399999999999</v>
      </c>
      <c r="AC446" s="33">
        <v>131.69399999999999</v>
      </c>
      <c r="AD446" s="33">
        <v>131.69399999999999</v>
      </c>
      <c r="AE446" s="33">
        <v>131.69399999999999</v>
      </c>
      <c r="AF446" s="33">
        <v>131.69399999999999</v>
      </c>
      <c r="AG446" s="33">
        <v>131.69399999999999</v>
      </c>
      <c r="AH446" s="34"/>
      <c r="AI446" s="34"/>
    </row>
    <row r="447" spans="1:35" ht="14.5" x14ac:dyDescent="0.35">
      <c r="A447" s="8" t="str">
        <f t="shared" si="8"/>
        <v>FlächeIrland</v>
      </c>
      <c r="B447" s="8">
        <v>447</v>
      </c>
      <c r="C447" s="32" t="s">
        <v>232</v>
      </c>
      <c r="D447" s="32" t="s">
        <v>4</v>
      </c>
      <c r="E447" s="32" t="s">
        <v>179</v>
      </c>
      <c r="F447" s="32" t="s">
        <v>67</v>
      </c>
      <c r="G447" s="32" t="s">
        <v>32</v>
      </c>
      <c r="H447" s="32" t="s">
        <v>375</v>
      </c>
      <c r="I447" s="33">
        <v>70.28</v>
      </c>
      <c r="J447" s="33">
        <v>70.28</v>
      </c>
      <c r="K447" s="33">
        <v>70.28</v>
      </c>
      <c r="L447" s="33">
        <v>70.28</v>
      </c>
      <c r="M447" s="33">
        <v>70.28</v>
      </c>
      <c r="N447" s="33">
        <v>70.28</v>
      </c>
      <c r="O447" s="33">
        <v>70.28</v>
      </c>
      <c r="P447" s="33">
        <v>70.28</v>
      </c>
      <c r="Q447" s="33">
        <v>70.28</v>
      </c>
      <c r="R447" s="33">
        <v>70.28</v>
      </c>
      <c r="S447" s="33">
        <v>70.28</v>
      </c>
      <c r="T447" s="33">
        <v>70.28</v>
      </c>
      <c r="U447" s="33">
        <v>70.28</v>
      </c>
      <c r="V447" s="33">
        <v>69.945999999999998</v>
      </c>
      <c r="W447" s="33">
        <v>69.945999999999998</v>
      </c>
      <c r="X447" s="33">
        <v>69.945999999999998</v>
      </c>
      <c r="Y447" s="33">
        <v>69.945999999999998</v>
      </c>
      <c r="Z447" s="33">
        <v>69.945999999999998</v>
      </c>
      <c r="AA447" s="33">
        <v>69.947000000000003</v>
      </c>
      <c r="AB447" s="33">
        <v>69.947000000000003</v>
      </c>
      <c r="AC447" s="33">
        <v>69.947000000000003</v>
      </c>
      <c r="AD447" s="33">
        <v>69.947000000000003</v>
      </c>
      <c r="AE447" s="33">
        <v>69.947000000000003</v>
      </c>
      <c r="AF447" s="33">
        <v>69.947000000000003</v>
      </c>
      <c r="AG447" s="33">
        <v>69.947000000000003</v>
      </c>
      <c r="AH447" s="34"/>
      <c r="AI447" s="34"/>
    </row>
    <row r="448" spans="1:35" ht="14.5" x14ac:dyDescent="0.35">
      <c r="A448" s="8" t="str">
        <f t="shared" si="8"/>
        <v>FlächeItalien</v>
      </c>
      <c r="B448" s="8">
        <v>448</v>
      </c>
      <c r="C448" s="32" t="s">
        <v>232</v>
      </c>
      <c r="D448" s="32" t="s">
        <v>3</v>
      </c>
      <c r="E448" s="32" t="s">
        <v>179</v>
      </c>
      <c r="F448" s="32" t="s">
        <v>67</v>
      </c>
      <c r="G448" s="32" t="s">
        <v>32</v>
      </c>
      <c r="H448" s="32" t="s">
        <v>375</v>
      </c>
      <c r="I448" s="33">
        <v>302.06900000000002</v>
      </c>
      <c r="J448" s="33">
        <v>302.06900000000002</v>
      </c>
      <c r="K448" s="33">
        <v>302.06900000000002</v>
      </c>
      <c r="L448" s="33">
        <v>302.06900000000002</v>
      </c>
      <c r="M448" s="33">
        <v>302.06900000000002</v>
      </c>
      <c r="N448" s="33">
        <v>302.06900000000002</v>
      </c>
      <c r="O448" s="33">
        <v>302.06900000000002</v>
      </c>
      <c r="P448" s="33">
        <v>302.06900000000002</v>
      </c>
      <c r="Q448" s="33">
        <v>302.06900000000002</v>
      </c>
      <c r="R448" s="33">
        <v>302.06900000000002</v>
      </c>
      <c r="S448" s="33">
        <v>302.06900000000002</v>
      </c>
      <c r="T448" s="33">
        <v>302.06900000000002</v>
      </c>
      <c r="U448" s="33">
        <v>302.06900000000002</v>
      </c>
      <c r="V448" s="33">
        <v>302.07299999999998</v>
      </c>
      <c r="W448" s="33">
        <v>302.07299999999998</v>
      </c>
      <c r="X448" s="33">
        <v>302.07299999999998</v>
      </c>
      <c r="Y448" s="33">
        <v>302.07299999999998</v>
      </c>
      <c r="Z448" s="33">
        <v>302.07299999999998</v>
      </c>
      <c r="AA448" s="33">
        <v>302.07299999999998</v>
      </c>
      <c r="AB448" s="33">
        <v>302.07299999999998</v>
      </c>
      <c r="AC448" s="33">
        <v>302.07299999999998</v>
      </c>
      <c r="AD448" s="33">
        <v>302.07900000000001</v>
      </c>
      <c r="AE448" s="33">
        <v>302.07900000000001</v>
      </c>
      <c r="AF448" s="33">
        <v>302.07900000000001</v>
      </c>
      <c r="AG448" s="33">
        <v>302.07299999999998</v>
      </c>
      <c r="AH448" s="34"/>
      <c r="AI448" s="34"/>
    </row>
    <row r="449" spans="1:35" ht="14.5" x14ac:dyDescent="0.35">
      <c r="A449" s="8" t="str">
        <f t="shared" si="8"/>
        <v>FlächeKroatien</v>
      </c>
      <c r="B449" s="8">
        <v>449</v>
      </c>
      <c r="C449" s="32" t="s">
        <v>232</v>
      </c>
      <c r="D449" s="32" t="s">
        <v>27</v>
      </c>
      <c r="E449" s="32" t="s">
        <v>179</v>
      </c>
      <c r="F449" s="32" t="s">
        <v>67</v>
      </c>
      <c r="G449" s="32" t="s">
        <v>32</v>
      </c>
      <c r="H449" s="32" t="s">
        <v>375</v>
      </c>
      <c r="I449" s="33">
        <v>56.54</v>
      </c>
      <c r="J449" s="33">
        <v>56.54</v>
      </c>
      <c r="K449" s="33">
        <v>56.54</v>
      </c>
      <c r="L449" s="33">
        <v>56.594000000000001</v>
      </c>
      <c r="M449" s="33">
        <v>56.59</v>
      </c>
      <c r="N449" s="33">
        <v>56.59</v>
      </c>
      <c r="O449" s="33">
        <v>56.59</v>
      </c>
      <c r="P449" s="33">
        <v>56.59</v>
      </c>
      <c r="Q449" s="33">
        <v>56.59</v>
      </c>
      <c r="R449" s="33">
        <v>56.59</v>
      </c>
      <c r="S449" s="33">
        <v>56.59</v>
      </c>
      <c r="T449" s="33">
        <v>56.59</v>
      </c>
      <c r="U449" s="33">
        <v>56.59</v>
      </c>
      <c r="V449" s="33">
        <v>56.594000000000001</v>
      </c>
      <c r="W449" s="33">
        <v>56.594000000000001</v>
      </c>
      <c r="X449" s="33">
        <v>56.594000000000001</v>
      </c>
      <c r="Y449" s="33">
        <v>56.594000000000001</v>
      </c>
      <c r="Z449" s="33">
        <v>56.594000000000001</v>
      </c>
      <c r="AA449" s="33">
        <v>56.594000000000001</v>
      </c>
      <c r="AB449" s="33">
        <v>56.594000000000001</v>
      </c>
      <c r="AC449" s="33">
        <v>56.594000000000001</v>
      </c>
      <c r="AD449" s="33">
        <v>56.594000000000001</v>
      </c>
      <c r="AE449" s="33">
        <v>56.594000000000001</v>
      </c>
      <c r="AF449" s="33">
        <v>56.594000000000001</v>
      </c>
      <c r="AG449" s="33">
        <v>56.594000000000001</v>
      </c>
      <c r="AH449" s="34"/>
      <c r="AI449" s="34"/>
    </row>
    <row r="450" spans="1:35" ht="14.5" x14ac:dyDescent="0.35">
      <c r="A450" s="8" t="str">
        <f t="shared" si="8"/>
        <v>FlächeLettland</v>
      </c>
      <c r="B450" s="8">
        <v>450</v>
      </c>
      <c r="C450" s="32" t="s">
        <v>232</v>
      </c>
      <c r="D450" s="32" t="s">
        <v>19</v>
      </c>
      <c r="E450" s="32" t="s">
        <v>179</v>
      </c>
      <c r="F450" s="32" t="s">
        <v>67</v>
      </c>
      <c r="G450" s="32" t="s">
        <v>32</v>
      </c>
      <c r="H450" s="32" t="s">
        <v>375</v>
      </c>
      <c r="I450" s="33">
        <v>64.593999999999994</v>
      </c>
      <c r="J450" s="33">
        <v>64.593999999999994</v>
      </c>
      <c r="K450" s="33">
        <v>64.593999999999994</v>
      </c>
      <c r="L450" s="33">
        <v>64.593999999999994</v>
      </c>
      <c r="M450" s="33">
        <v>64.593999999999994</v>
      </c>
      <c r="N450" s="33">
        <v>64.593999999999994</v>
      </c>
      <c r="O450" s="33">
        <v>64.593999999999994</v>
      </c>
      <c r="P450" s="33">
        <v>64.593999999999994</v>
      </c>
      <c r="Q450" s="33">
        <v>64.593999999999994</v>
      </c>
      <c r="R450" s="33">
        <v>64.593999999999994</v>
      </c>
      <c r="S450" s="33">
        <v>64.593999999999994</v>
      </c>
      <c r="T450" s="33">
        <v>64.593999999999994</v>
      </c>
      <c r="U450" s="33">
        <v>64.593999999999994</v>
      </c>
      <c r="V450" s="33">
        <v>64.585999999999999</v>
      </c>
      <c r="W450" s="33">
        <v>64.585999999999999</v>
      </c>
      <c r="X450" s="33">
        <v>64.585999999999999</v>
      </c>
      <c r="Y450" s="33">
        <v>64.585999999999999</v>
      </c>
      <c r="Z450" s="33">
        <v>64.585999999999999</v>
      </c>
      <c r="AA450" s="33">
        <v>64.585999999999999</v>
      </c>
      <c r="AB450" s="33">
        <v>64.585999999999999</v>
      </c>
      <c r="AC450" s="33">
        <v>64.585999999999999</v>
      </c>
      <c r="AD450" s="33">
        <v>64.585999999999999</v>
      </c>
      <c r="AE450" s="33">
        <v>64.585999999999999</v>
      </c>
      <c r="AF450" s="33">
        <v>64.585999999999999</v>
      </c>
      <c r="AG450" s="33">
        <v>64.593999999999994</v>
      </c>
      <c r="AH450" s="34"/>
      <c r="AI450" s="34"/>
    </row>
    <row r="451" spans="1:35" ht="14.5" x14ac:dyDescent="0.35">
      <c r="A451" s="8" t="str">
        <f t="shared" si="8"/>
        <v>FlächeLitauen</v>
      </c>
      <c r="B451" s="8">
        <v>451</v>
      </c>
      <c r="C451" s="32" t="s">
        <v>232</v>
      </c>
      <c r="D451" s="32" t="s">
        <v>20</v>
      </c>
      <c r="E451" s="32" t="s">
        <v>179</v>
      </c>
      <c r="F451" s="32" t="s">
        <v>67</v>
      </c>
      <c r="G451" s="32" t="s">
        <v>32</v>
      </c>
      <c r="H451" s="32" t="s">
        <v>375</v>
      </c>
      <c r="I451" s="33">
        <v>65.3</v>
      </c>
      <c r="J451" s="33">
        <v>65.3</v>
      </c>
      <c r="K451" s="33">
        <v>65.3</v>
      </c>
      <c r="L451" s="33">
        <v>65.3</v>
      </c>
      <c r="M451" s="33">
        <v>65.3</v>
      </c>
      <c r="N451" s="33">
        <v>65.3</v>
      </c>
      <c r="O451" s="33">
        <v>65.3</v>
      </c>
      <c r="P451" s="33">
        <v>65.3</v>
      </c>
      <c r="Q451" s="33">
        <v>65.3</v>
      </c>
      <c r="R451" s="33">
        <v>65.3</v>
      </c>
      <c r="S451" s="33">
        <v>65.3</v>
      </c>
      <c r="T451" s="33">
        <v>65.3</v>
      </c>
      <c r="U451" s="33">
        <v>65.3</v>
      </c>
      <c r="V451" s="33">
        <v>65.286000000000001</v>
      </c>
      <c r="W451" s="33">
        <v>65.286000000000001</v>
      </c>
      <c r="X451" s="33">
        <v>65.286000000000001</v>
      </c>
      <c r="Y451" s="33">
        <v>65.286000000000001</v>
      </c>
      <c r="Z451" s="33">
        <v>65.286000000000001</v>
      </c>
      <c r="AA451" s="33">
        <v>65.284000000000006</v>
      </c>
      <c r="AB451" s="33">
        <v>65.284000000000006</v>
      </c>
      <c r="AC451" s="33">
        <v>65.284000000000006</v>
      </c>
      <c r="AD451" s="33">
        <v>65.284000000000006</v>
      </c>
      <c r="AE451" s="33">
        <v>65.284000000000006</v>
      </c>
      <c r="AF451" s="33">
        <v>65.284000000000006</v>
      </c>
      <c r="AG451" s="33">
        <v>65.284000000000006</v>
      </c>
      <c r="AH451" s="34"/>
      <c r="AI451" s="34"/>
    </row>
    <row r="452" spans="1:35" ht="14.5" x14ac:dyDescent="0.35">
      <c r="A452" s="8" t="str">
        <f t="shared" si="8"/>
        <v>FlächeLuxemburg</v>
      </c>
      <c r="B452" s="8">
        <v>452</v>
      </c>
      <c r="C452" s="32" t="s">
        <v>232</v>
      </c>
      <c r="D452" s="32" t="s">
        <v>10</v>
      </c>
      <c r="E452" s="32" t="s">
        <v>179</v>
      </c>
      <c r="F452" s="32" t="s">
        <v>67</v>
      </c>
      <c r="G452" s="32" t="s">
        <v>32</v>
      </c>
      <c r="H452" s="32" t="s">
        <v>375</v>
      </c>
      <c r="I452" s="33">
        <v>2.59</v>
      </c>
      <c r="J452" s="33">
        <v>2.59</v>
      </c>
      <c r="K452" s="33">
        <v>2.59</v>
      </c>
      <c r="L452" s="33">
        <v>2.59</v>
      </c>
      <c r="M452" s="33">
        <v>2.59</v>
      </c>
      <c r="N452" s="33">
        <v>2.59</v>
      </c>
      <c r="O452" s="33">
        <v>2.59</v>
      </c>
      <c r="P452" s="33">
        <v>2.59</v>
      </c>
      <c r="Q452" s="33">
        <v>2.59</v>
      </c>
      <c r="R452" s="33">
        <v>2.59</v>
      </c>
      <c r="S452" s="33">
        <v>2.59</v>
      </c>
      <c r="T452" s="33">
        <v>2.59</v>
      </c>
      <c r="U452" s="33">
        <v>2.59</v>
      </c>
      <c r="V452" s="33">
        <v>2.5950000000000002</v>
      </c>
      <c r="W452" s="33">
        <v>2.5950000000000002</v>
      </c>
      <c r="X452" s="33">
        <v>2.5950000000000002</v>
      </c>
      <c r="Y452" s="33">
        <v>2.5950000000000002</v>
      </c>
      <c r="Z452" s="33">
        <v>2.5950000000000002</v>
      </c>
      <c r="AA452" s="33">
        <v>2.5950000000000002</v>
      </c>
      <c r="AB452" s="33">
        <v>2.5950000000000002</v>
      </c>
      <c r="AC452" s="33">
        <v>2.5950000000000002</v>
      </c>
      <c r="AD452" s="33">
        <v>2.5950000000000002</v>
      </c>
      <c r="AE452" s="33">
        <v>2.5950000000000002</v>
      </c>
      <c r="AF452" s="33">
        <v>2.5950000000000002</v>
      </c>
      <c r="AG452" s="33">
        <v>2.5950000000000002</v>
      </c>
      <c r="AH452" s="34"/>
      <c r="AI452" s="34"/>
    </row>
    <row r="453" spans="1:35" ht="14.5" x14ac:dyDescent="0.35">
      <c r="A453" s="8" t="str">
        <f t="shared" si="8"/>
        <v>FlächeMalta</v>
      </c>
      <c r="B453" s="8">
        <v>453</v>
      </c>
      <c r="C453" s="32" t="s">
        <v>232</v>
      </c>
      <c r="D453" s="32" t="s">
        <v>16</v>
      </c>
      <c r="E453" s="32" t="s">
        <v>179</v>
      </c>
      <c r="F453" s="32" t="s">
        <v>67</v>
      </c>
      <c r="G453" s="32" t="s">
        <v>32</v>
      </c>
      <c r="H453" s="32" t="s">
        <v>375</v>
      </c>
      <c r="I453" s="33">
        <v>0.32</v>
      </c>
      <c r="J453" s="33">
        <v>0.32</v>
      </c>
      <c r="K453" s="33">
        <v>0.32</v>
      </c>
      <c r="L453" s="33">
        <v>0.32</v>
      </c>
      <c r="M453" s="33">
        <v>0.32</v>
      </c>
      <c r="N453" s="33">
        <v>0.32</v>
      </c>
      <c r="O453" s="33">
        <v>0.32</v>
      </c>
      <c r="P453" s="33">
        <v>0.32</v>
      </c>
      <c r="Q453" s="33">
        <v>0.32</v>
      </c>
      <c r="R453" s="33">
        <v>0.32</v>
      </c>
      <c r="S453" s="33">
        <v>0.32</v>
      </c>
      <c r="T453" s="33">
        <v>0.32</v>
      </c>
      <c r="U453" s="33">
        <v>0.32</v>
      </c>
      <c r="V453" s="33">
        <v>0.315</v>
      </c>
      <c r="W453" s="33">
        <v>0.315</v>
      </c>
      <c r="X453" s="33">
        <v>0.315</v>
      </c>
      <c r="Y453" s="33">
        <v>0.315</v>
      </c>
      <c r="Z453" s="33">
        <v>0.315</v>
      </c>
      <c r="AA453" s="33">
        <v>0.316</v>
      </c>
      <c r="AB453" s="33">
        <v>0.316</v>
      </c>
      <c r="AC453" s="33">
        <v>0.316</v>
      </c>
      <c r="AD453" s="33">
        <v>0.316</v>
      </c>
      <c r="AE453" s="33">
        <v>0.316</v>
      </c>
      <c r="AF453" s="33">
        <v>0.316</v>
      </c>
      <c r="AG453" s="33">
        <v>0.316</v>
      </c>
      <c r="AH453" s="34"/>
      <c r="AI453" s="34"/>
    </row>
    <row r="454" spans="1:35" ht="14.5" x14ac:dyDescent="0.35">
      <c r="A454" s="8" t="str">
        <f t="shared" si="8"/>
        <v>FlächeNiederlande</v>
      </c>
      <c r="B454" s="8">
        <v>454</v>
      </c>
      <c r="C454" s="32" t="s">
        <v>232</v>
      </c>
      <c r="D454" s="32" t="s">
        <v>1</v>
      </c>
      <c r="E454" s="32" t="s">
        <v>179</v>
      </c>
      <c r="F454" s="32" t="s">
        <v>67</v>
      </c>
      <c r="G454" s="32" t="s">
        <v>32</v>
      </c>
      <c r="H454" s="32" t="s">
        <v>375</v>
      </c>
      <c r="I454" s="33">
        <v>41.53</v>
      </c>
      <c r="J454" s="33">
        <v>41.53</v>
      </c>
      <c r="K454" s="33">
        <v>41.53</v>
      </c>
      <c r="L454" s="33">
        <v>41.53</v>
      </c>
      <c r="M454" s="33">
        <v>41.53</v>
      </c>
      <c r="N454" s="33">
        <v>41.54</v>
      </c>
      <c r="O454" s="33">
        <v>41.54</v>
      </c>
      <c r="P454" s="33">
        <v>41.54</v>
      </c>
      <c r="Q454" s="33">
        <v>41.54</v>
      </c>
      <c r="R454" s="33">
        <v>41.54</v>
      </c>
      <c r="S454" s="33">
        <v>41.54</v>
      </c>
      <c r="T454" s="33">
        <v>41.54</v>
      </c>
      <c r="U454" s="33">
        <v>41.54</v>
      </c>
      <c r="V454" s="33">
        <v>37.368000000000002</v>
      </c>
      <c r="W454" s="33">
        <v>37.368000000000002</v>
      </c>
      <c r="X454" s="33">
        <v>37.368000000000002</v>
      </c>
      <c r="Y454" s="33">
        <v>37.368000000000002</v>
      </c>
      <c r="Z454" s="33">
        <v>37.368000000000002</v>
      </c>
      <c r="AA454" s="33">
        <v>37.378</v>
      </c>
      <c r="AB454" s="33">
        <v>37.378</v>
      </c>
      <c r="AC454" s="33">
        <v>37.378</v>
      </c>
      <c r="AD454" s="33">
        <v>37.378</v>
      </c>
      <c r="AE454" s="33">
        <v>37.378</v>
      </c>
      <c r="AF454" s="33">
        <v>37.378</v>
      </c>
      <c r="AG454" s="33">
        <v>37.390999999999998</v>
      </c>
      <c r="AH454" s="34"/>
      <c r="AI454" s="34"/>
    </row>
    <row r="455" spans="1:35" ht="14.5" x14ac:dyDescent="0.35">
      <c r="A455" s="8" t="str">
        <f t="shared" si="8"/>
        <v>FlächeÖsterreich</v>
      </c>
      <c r="B455" s="8">
        <v>455</v>
      </c>
      <c r="C455" s="32" t="s">
        <v>232</v>
      </c>
      <c r="D455" s="32" t="s">
        <v>56</v>
      </c>
      <c r="E455" s="32" t="s">
        <v>179</v>
      </c>
      <c r="F455" s="32" t="s">
        <v>67</v>
      </c>
      <c r="G455" s="32" t="s">
        <v>32</v>
      </c>
      <c r="H455" s="32" t="s">
        <v>375</v>
      </c>
      <c r="I455" s="33">
        <v>83.879000000000005</v>
      </c>
      <c r="J455" s="33">
        <v>83.879000000000005</v>
      </c>
      <c r="K455" s="33">
        <v>83.879000000000005</v>
      </c>
      <c r="L455" s="33">
        <v>83.879000000000005</v>
      </c>
      <c r="M455" s="33">
        <v>83.879000000000005</v>
      </c>
      <c r="N455" s="33">
        <v>83.879000000000005</v>
      </c>
      <c r="O455" s="33">
        <v>83.879000000000005</v>
      </c>
      <c r="P455" s="33">
        <v>83.879000000000005</v>
      </c>
      <c r="Q455" s="33">
        <v>83.879000000000005</v>
      </c>
      <c r="R455" s="33">
        <v>83.879000000000005</v>
      </c>
      <c r="S455" s="33">
        <v>83.879000000000005</v>
      </c>
      <c r="T455" s="33">
        <v>83.879000000000005</v>
      </c>
      <c r="U455" s="33">
        <v>83.879000000000005</v>
      </c>
      <c r="V455" s="33">
        <v>83.882000000000005</v>
      </c>
      <c r="W455" s="33">
        <v>83.882000000000005</v>
      </c>
      <c r="X455" s="33">
        <v>83.882000000000005</v>
      </c>
      <c r="Y455" s="33">
        <v>83.882000000000005</v>
      </c>
      <c r="Z455" s="33">
        <v>83.882000000000005</v>
      </c>
      <c r="AA455" s="33">
        <v>83.878</v>
      </c>
      <c r="AB455" s="33">
        <v>83.878</v>
      </c>
      <c r="AC455" s="33">
        <v>83.878</v>
      </c>
      <c r="AD455" s="33">
        <v>83.878</v>
      </c>
      <c r="AE455" s="33">
        <v>83.878</v>
      </c>
      <c r="AF455" s="33">
        <v>83.878</v>
      </c>
      <c r="AG455" s="33">
        <v>83.882000000000005</v>
      </c>
      <c r="AH455" s="34"/>
      <c r="AI455" s="34"/>
    </row>
    <row r="456" spans="1:35" ht="14.5" x14ac:dyDescent="0.35">
      <c r="A456" s="8" t="str">
        <f t="shared" si="8"/>
        <v>FlächePolen</v>
      </c>
      <c r="B456" s="8">
        <v>456</v>
      </c>
      <c r="C456" s="32" t="s">
        <v>232</v>
      </c>
      <c r="D456" s="32" t="s">
        <v>21</v>
      </c>
      <c r="E456" s="32" t="s">
        <v>179</v>
      </c>
      <c r="F456" s="32" t="s">
        <v>67</v>
      </c>
      <c r="G456" s="32" t="s">
        <v>32</v>
      </c>
      <c r="H456" s="32" t="s">
        <v>375</v>
      </c>
      <c r="I456" s="33">
        <v>312.69</v>
      </c>
      <c r="J456" s="33">
        <v>312.69</v>
      </c>
      <c r="K456" s="33">
        <v>312.69</v>
      </c>
      <c r="L456" s="33">
        <v>312.69</v>
      </c>
      <c r="M456" s="33">
        <v>312.69</v>
      </c>
      <c r="N456" s="33">
        <v>312.69</v>
      </c>
      <c r="O456" s="33">
        <v>312.68</v>
      </c>
      <c r="P456" s="33">
        <v>312.68</v>
      </c>
      <c r="Q456" s="33">
        <v>312.68</v>
      </c>
      <c r="R456" s="33">
        <v>312.68</v>
      </c>
      <c r="S456" s="33">
        <v>312.68</v>
      </c>
      <c r="T456" s="33">
        <v>312.68</v>
      </c>
      <c r="U456" s="33">
        <v>312.68</v>
      </c>
      <c r="V456" s="33">
        <v>311.928</v>
      </c>
      <c r="W456" s="33">
        <v>311.928</v>
      </c>
      <c r="X456" s="33">
        <v>311.928</v>
      </c>
      <c r="Y456" s="33">
        <v>311.928</v>
      </c>
      <c r="Z456" s="33">
        <v>311.928</v>
      </c>
      <c r="AA456" s="33">
        <v>311.928</v>
      </c>
      <c r="AB456" s="33">
        <v>311.928</v>
      </c>
      <c r="AC456" s="33">
        <v>311.928</v>
      </c>
      <c r="AD456" s="33">
        <v>311.928</v>
      </c>
      <c r="AE456" s="33">
        <v>311.928</v>
      </c>
      <c r="AF456" s="33">
        <v>311.928</v>
      </c>
      <c r="AG456" s="33">
        <v>311.928</v>
      </c>
      <c r="AH456" s="34"/>
      <c r="AI456" s="34"/>
    </row>
    <row r="457" spans="1:35" ht="14.5" x14ac:dyDescent="0.35">
      <c r="A457" s="8" t="str">
        <f t="shared" ref="A457:A477" si="9">C457&amp;D457</f>
        <v>FlächePortugal</v>
      </c>
      <c r="B457" s="8">
        <v>457</v>
      </c>
      <c r="C457" s="32" t="s">
        <v>232</v>
      </c>
      <c r="D457" s="32" t="s">
        <v>7</v>
      </c>
      <c r="E457" s="32" t="s">
        <v>179</v>
      </c>
      <c r="F457" s="32" t="s">
        <v>67</v>
      </c>
      <c r="G457" s="32" t="s">
        <v>32</v>
      </c>
      <c r="H457" s="32" t="s">
        <v>375</v>
      </c>
      <c r="I457" s="33">
        <v>92.12</v>
      </c>
      <c r="J457" s="33">
        <v>92.12</v>
      </c>
      <c r="K457" s="33">
        <v>92.12</v>
      </c>
      <c r="L457" s="33">
        <v>92.12</v>
      </c>
      <c r="M457" s="33">
        <v>92.12</v>
      </c>
      <c r="N457" s="33">
        <v>92.09</v>
      </c>
      <c r="O457" s="33">
        <v>92.09</v>
      </c>
      <c r="P457" s="33">
        <v>92.09</v>
      </c>
      <c r="Q457" s="33">
        <v>92.09</v>
      </c>
      <c r="R457" s="33">
        <v>92.21</v>
      </c>
      <c r="S457" s="33">
        <v>92.21</v>
      </c>
      <c r="T457" s="33">
        <v>92.21</v>
      </c>
      <c r="U457" s="33">
        <v>92.21</v>
      </c>
      <c r="V457" s="33">
        <v>92.225999999999999</v>
      </c>
      <c r="W457" s="33">
        <v>92.225999999999999</v>
      </c>
      <c r="X457" s="33">
        <v>92.225999999999999</v>
      </c>
      <c r="Y457" s="33">
        <v>92.225999999999999</v>
      </c>
      <c r="Z457" s="33">
        <v>92.225999999999999</v>
      </c>
      <c r="AA457" s="33">
        <v>92.227000000000004</v>
      </c>
      <c r="AB457" s="33">
        <v>92.227000000000004</v>
      </c>
      <c r="AC457" s="33">
        <v>92.227000000000004</v>
      </c>
      <c r="AD457" s="33">
        <v>92.227000000000004</v>
      </c>
      <c r="AE457" s="33">
        <v>92.227000000000004</v>
      </c>
      <c r="AF457" s="33">
        <v>92.227000000000004</v>
      </c>
      <c r="AG457" s="33">
        <v>92.225999999999999</v>
      </c>
      <c r="AH457" s="34"/>
      <c r="AI457" s="34"/>
    </row>
    <row r="458" spans="1:35" ht="14.5" x14ac:dyDescent="0.35">
      <c r="A458" s="8" t="str">
        <f t="shared" si="9"/>
        <v>FlächeRumänien</v>
      </c>
      <c r="B458" s="8">
        <v>458</v>
      </c>
      <c r="C458" s="32" t="s">
        <v>232</v>
      </c>
      <c r="D458" s="32" t="s">
        <v>99</v>
      </c>
      <c r="E458" s="32" t="s">
        <v>179</v>
      </c>
      <c r="F458" s="32" t="s">
        <v>67</v>
      </c>
      <c r="G458" s="32" t="s">
        <v>32</v>
      </c>
      <c r="H458" s="32" t="s">
        <v>375</v>
      </c>
      <c r="I458" s="33">
        <v>238.39</v>
      </c>
      <c r="J458" s="33">
        <v>238.39</v>
      </c>
      <c r="K458" s="33">
        <v>238.39</v>
      </c>
      <c r="L458" s="33">
        <v>238.39</v>
      </c>
      <c r="M458" s="33">
        <v>238.39</v>
      </c>
      <c r="N458" s="33">
        <v>238.39</v>
      </c>
      <c r="O458" s="33">
        <v>238.39</v>
      </c>
      <c r="P458" s="33">
        <v>238.39</v>
      </c>
      <c r="Q458" s="33">
        <v>238.39</v>
      </c>
      <c r="R458" s="33">
        <v>238.39</v>
      </c>
      <c r="S458" s="33">
        <v>238.39</v>
      </c>
      <c r="T458" s="33">
        <v>238.39</v>
      </c>
      <c r="U458" s="33">
        <v>238.39</v>
      </c>
      <c r="V458" s="33">
        <v>238.39699999999999</v>
      </c>
      <c r="W458" s="33">
        <v>238.39699999999999</v>
      </c>
      <c r="X458" s="33">
        <v>238.39699999999999</v>
      </c>
      <c r="Y458" s="33">
        <v>238.39699999999999</v>
      </c>
      <c r="Z458" s="33">
        <v>238.39699999999999</v>
      </c>
      <c r="AA458" s="33">
        <v>238.398</v>
      </c>
      <c r="AB458" s="33">
        <v>238.398</v>
      </c>
      <c r="AC458" s="33">
        <v>238.398</v>
      </c>
      <c r="AD458" s="33">
        <v>238.398</v>
      </c>
      <c r="AE458" s="33">
        <v>238.398</v>
      </c>
      <c r="AF458" s="33">
        <v>238.398</v>
      </c>
      <c r="AG458" s="33">
        <v>238.398</v>
      </c>
      <c r="AH458" s="34"/>
      <c r="AI458" s="34"/>
    </row>
    <row r="459" spans="1:35" ht="14.5" x14ac:dyDescent="0.35">
      <c r="A459" s="8" t="str">
        <f t="shared" si="9"/>
        <v>FlächeSchweden</v>
      </c>
      <c r="B459" s="8">
        <v>459</v>
      </c>
      <c r="C459" s="32" t="s">
        <v>232</v>
      </c>
      <c r="D459" s="32" t="s">
        <v>13</v>
      </c>
      <c r="E459" s="32" t="s">
        <v>179</v>
      </c>
      <c r="F459" s="32" t="s">
        <v>67</v>
      </c>
      <c r="G459" s="32" t="s">
        <v>32</v>
      </c>
      <c r="H459" s="32" t="s">
        <v>375</v>
      </c>
      <c r="I459" s="33">
        <v>447.42010999999997</v>
      </c>
      <c r="J459" s="33">
        <v>447.42010999999997</v>
      </c>
      <c r="K459" s="33">
        <v>447.42010999999997</v>
      </c>
      <c r="L459" s="33">
        <v>447.42010999999997</v>
      </c>
      <c r="M459" s="33">
        <v>447.42010999999997</v>
      </c>
      <c r="N459" s="33">
        <v>447.42010999999997</v>
      </c>
      <c r="O459" s="33">
        <v>447.42010999999997</v>
      </c>
      <c r="P459" s="33">
        <v>447.42010999999997</v>
      </c>
      <c r="Q459" s="33">
        <v>447.42010999999997</v>
      </c>
      <c r="R459" s="33">
        <v>447.42010999999997</v>
      </c>
      <c r="S459" s="33">
        <v>447.42010999999997</v>
      </c>
      <c r="T459" s="33">
        <v>447.42010999999997</v>
      </c>
      <c r="U459" s="33">
        <v>447.42010999999997</v>
      </c>
      <c r="V459" s="33">
        <v>447.42399999999998</v>
      </c>
      <c r="W459" s="33">
        <v>447.42399999999998</v>
      </c>
      <c r="X459" s="33">
        <v>447.42399999999998</v>
      </c>
      <c r="Y459" s="33">
        <v>447.42399999999998</v>
      </c>
      <c r="Z459" s="33">
        <v>447.42399999999998</v>
      </c>
      <c r="AA459" s="33">
        <v>447.42399999999998</v>
      </c>
      <c r="AB459" s="33">
        <v>447.42399999999998</v>
      </c>
      <c r="AC459" s="33">
        <v>447.42399999999998</v>
      </c>
      <c r="AD459" s="33">
        <v>447.42399999999998</v>
      </c>
      <c r="AE459" s="33">
        <v>447.42399999999998</v>
      </c>
      <c r="AF459" s="33">
        <v>447.42399999999998</v>
      </c>
      <c r="AG459" s="33">
        <v>447.42399999999998</v>
      </c>
      <c r="AH459" s="34"/>
      <c r="AI459" s="34"/>
    </row>
    <row r="460" spans="1:35" ht="14.5" x14ac:dyDescent="0.35">
      <c r="A460" s="8" t="str">
        <f t="shared" si="9"/>
        <v>FlächeSlowakei</v>
      </c>
      <c r="B460" s="8">
        <v>460</v>
      </c>
      <c r="C460" s="32" t="s">
        <v>232</v>
      </c>
      <c r="D460" s="32" t="s">
        <v>23</v>
      </c>
      <c r="E460" s="32" t="s">
        <v>179</v>
      </c>
      <c r="F460" s="32" t="s">
        <v>67</v>
      </c>
      <c r="G460" s="32" t="s">
        <v>32</v>
      </c>
      <c r="H460" s="32" t="s">
        <v>375</v>
      </c>
      <c r="I460" s="33">
        <v>49.03</v>
      </c>
      <c r="J460" s="33">
        <v>49.03</v>
      </c>
      <c r="K460" s="33">
        <v>49.03</v>
      </c>
      <c r="L460" s="33">
        <v>49.03</v>
      </c>
      <c r="M460" s="33">
        <v>49.03</v>
      </c>
      <c r="N460" s="33">
        <v>49.03</v>
      </c>
      <c r="O460" s="33">
        <v>49.03</v>
      </c>
      <c r="P460" s="33">
        <v>49.03</v>
      </c>
      <c r="Q460" s="33">
        <v>49.034999999999997</v>
      </c>
      <c r="R460" s="33">
        <v>49.04</v>
      </c>
      <c r="S460" s="33">
        <v>49.036999999999999</v>
      </c>
      <c r="T460" s="33">
        <v>49.036000000000001</v>
      </c>
      <c r="U460" s="33">
        <v>49.036000000000001</v>
      </c>
      <c r="V460" s="33">
        <v>49.034999999999997</v>
      </c>
      <c r="W460" s="33">
        <v>49.034999999999997</v>
      </c>
      <c r="X460" s="33">
        <v>49.034999999999997</v>
      </c>
      <c r="Y460" s="33">
        <v>49.034999999999997</v>
      </c>
      <c r="Z460" s="33">
        <v>49.034999999999997</v>
      </c>
      <c r="AA460" s="33">
        <v>49.034999999999997</v>
      </c>
      <c r="AB460" s="33">
        <v>49.034999999999997</v>
      </c>
      <c r="AC460" s="33">
        <v>49.034999999999997</v>
      </c>
      <c r="AD460" s="33">
        <v>49.034999999999997</v>
      </c>
      <c r="AE460" s="33">
        <v>49.034999999999997</v>
      </c>
      <c r="AF460" s="33">
        <v>49.034999999999997</v>
      </c>
      <c r="AG460" s="33">
        <v>49.034999999999997</v>
      </c>
      <c r="AH460" s="34"/>
      <c r="AI460" s="34"/>
    </row>
    <row r="461" spans="1:35" ht="14.5" x14ac:dyDescent="0.35">
      <c r="A461" s="8" t="str">
        <f t="shared" si="9"/>
        <v>FlächeSlowenien</v>
      </c>
      <c r="B461" s="8">
        <v>461</v>
      </c>
      <c r="C461" s="32" t="s">
        <v>232</v>
      </c>
      <c r="D461" s="32" t="s">
        <v>26</v>
      </c>
      <c r="E461" s="32" t="s">
        <v>179</v>
      </c>
      <c r="F461" s="32" t="s">
        <v>67</v>
      </c>
      <c r="G461" s="32" t="s">
        <v>32</v>
      </c>
      <c r="H461" s="32" t="s">
        <v>375</v>
      </c>
      <c r="I461" s="33">
        <v>20.27</v>
      </c>
      <c r="J461" s="33">
        <v>20.27</v>
      </c>
      <c r="K461" s="33">
        <v>20.27</v>
      </c>
      <c r="L461" s="33">
        <v>20.27</v>
      </c>
      <c r="M461" s="33">
        <v>20.27</v>
      </c>
      <c r="N461" s="33">
        <v>20.27</v>
      </c>
      <c r="O461" s="33">
        <v>20.27</v>
      </c>
      <c r="P461" s="33">
        <v>20.27</v>
      </c>
      <c r="Q461" s="33">
        <v>20.27</v>
      </c>
      <c r="R461" s="33">
        <v>20.27</v>
      </c>
      <c r="S461" s="33">
        <v>20.27</v>
      </c>
      <c r="T461" s="33">
        <v>20.27</v>
      </c>
      <c r="U461" s="33">
        <v>20.27</v>
      </c>
      <c r="V461" s="33">
        <v>20.273</v>
      </c>
      <c r="W461" s="33">
        <v>20.273</v>
      </c>
      <c r="X461" s="33">
        <v>20.273</v>
      </c>
      <c r="Y461" s="33">
        <v>20.273</v>
      </c>
      <c r="Z461" s="33">
        <v>20.273</v>
      </c>
      <c r="AA461" s="33">
        <v>20.273</v>
      </c>
      <c r="AB461" s="33">
        <v>20.273</v>
      </c>
      <c r="AC461" s="33">
        <v>20.273</v>
      </c>
      <c r="AD461" s="33">
        <v>20.273</v>
      </c>
      <c r="AE461" s="33">
        <v>20.273</v>
      </c>
      <c r="AF461" s="33">
        <v>20.273</v>
      </c>
      <c r="AG461" s="33">
        <v>20.273</v>
      </c>
      <c r="AH461" s="34"/>
      <c r="AI461" s="34"/>
    </row>
    <row r="462" spans="1:35" ht="14.5" x14ac:dyDescent="0.35">
      <c r="A462" s="8" t="str">
        <f t="shared" si="9"/>
        <v>FlächeSpanien</v>
      </c>
      <c r="B462" s="8">
        <v>462</v>
      </c>
      <c r="C462" s="32" t="s">
        <v>232</v>
      </c>
      <c r="D462" s="32" t="s">
        <v>8</v>
      </c>
      <c r="E462" s="32" t="s">
        <v>179</v>
      </c>
      <c r="F462" s="32" t="s">
        <v>67</v>
      </c>
      <c r="G462" s="32" t="s">
        <v>32</v>
      </c>
      <c r="H462" s="32" t="s">
        <v>375</v>
      </c>
      <c r="I462" s="33">
        <v>505</v>
      </c>
      <c r="J462" s="33">
        <v>505.02</v>
      </c>
      <c r="K462" s="33">
        <v>505.32</v>
      </c>
      <c r="L462" s="33">
        <v>505.37</v>
      </c>
      <c r="M462" s="33">
        <v>505.37</v>
      </c>
      <c r="N462" s="33">
        <v>505.37</v>
      </c>
      <c r="O462" s="33">
        <v>505.37</v>
      </c>
      <c r="P462" s="33">
        <v>505.37</v>
      </c>
      <c r="Q462" s="33">
        <v>505.37</v>
      </c>
      <c r="R462" s="33">
        <v>505.37</v>
      </c>
      <c r="S462" s="33">
        <v>505.6</v>
      </c>
      <c r="T462" s="33">
        <v>505.6</v>
      </c>
      <c r="U462" s="33">
        <v>505.94</v>
      </c>
      <c r="V462" s="33">
        <v>505.983</v>
      </c>
      <c r="W462" s="33">
        <v>505.983</v>
      </c>
      <c r="X462" s="33">
        <v>505.983</v>
      </c>
      <c r="Y462" s="33">
        <v>505.983</v>
      </c>
      <c r="Z462" s="33">
        <v>505.983</v>
      </c>
      <c r="AA462" s="33">
        <v>505.983</v>
      </c>
      <c r="AB462" s="33">
        <v>505.983</v>
      </c>
      <c r="AC462" s="33">
        <v>505.983</v>
      </c>
      <c r="AD462" s="33">
        <v>505.983</v>
      </c>
      <c r="AE462" s="33">
        <v>505.983</v>
      </c>
      <c r="AF462" s="33">
        <v>505.983</v>
      </c>
      <c r="AG462" s="33">
        <v>505.983</v>
      </c>
      <c r="AH462" s="34"/>
      <c r="AI462" s="34"/>
    </row>
    <row r="463" spans="1:35" ht="14.5" x14ac:dyDescent="0.35">
      <c r="A463" s="8" t="str">
        <f t="shared" si="9"/>
        <v>FlächeTschechische Republik</v>
      </c>
      <c r="B463" s="8">
        <v>463</v>
      </c>
      <c r="C463" s="32" t="s">
        <v>232</v>
      </c>
      <c r="D463" s="32" t="s">
        <v>22</v>
      </c>
      <c r="E463" s="32" t="s">
        <v>179</v>
      </c>
      <c r="F463" s="32" t="s">
        <v>67</v>
      </c>
      <c r="G463" s="32" t="s">
        <v>32</v>
      </c>
      <c r="H463" s="32" t="s">
        <v>375</v>
      </c>
      <c r="I463" s="33">
        <v>78.87</v>
      </c>
      <c r="J463" s="33">
        <v>78.87</v>
      </c>
      <c r="K463" s="33">
        <v>78.87</v>
      </c>
      <c r="L463" s="33">
        <v>78.87</v>
      </c>
      <c r="M463" s="33">
        <v>78.87</v>
      </c>
      <c r="N463" s="33">
        <v>78.87</v>
      </c>
      <c r="O463" s="33">
        <v>78.87</v>
      </c>
      <c r="P463" s="33">
        <v>78.87</v>
      </c>
      <c r="Q463" s="33">
        <v>78.87</v>
      </c>
      <c r="R463" s="33">
        <v>78.87</v>
      </c>
      <c r="S463" s="33">
        <v>78.87</v>
      </c>
      <c r="T463" s="33">
        <v>78.87</v>
      </c>
      <c r="U463" s="33">
        <v>78.87</v>
      </c>
      <c r="V463" s="33">
        <v>78.87</v>
      </c>
      <c r="W463" s="33">
        <v>78.87</v>
      </c>
      <c r="X463" s="33">
        <v>78.87</v>
      </c>
      <c r="Y463" s="33">
        <v>78.87</v>
      </c>
      <c r="Z463" s="33">
        <v>78.87</v>
      </c>
      <c r="AA463" s="33">
        <v>78.870999999999995</v>
      </c>
      <c r="AB463" s="33">
        <v>78.870999999999995</v>
      </c>
      <c r="AC463" s="33">
        <v>78.870999999999995</v>
      </c>
      <c r="AD463" s="33">
        <v>78.870999999999995</v>
      </c>
      <c r="AE463" s="33">
        <v>78.870999999999995</v>
      </c>
      <c r="AF463" s="33">
        <v>78.870999999999995</v>
      </c>
      <c r="AG463" s="33">
        <v>78.870999999999995</v>
      </c>
      <c r="AH463" s="34"/>
      <c r="AI463" s="34"/>
    </row>
    <row r="464" spans="1:35" ht="14.5" x14ac:dyDescent="0.35">
      <c r="A464" s="8" t="str">
        <f t="shared" si="9"/>
        <v>FlächeUngarn</v>
      </c>
      <c r="B464" s="8">
        <v>464</v>
      </c>
      <c r="C464" s="32" t="s">
        <v>232</v>
      </c>
      <c r="D464" s="32" t="s">
        <v>24</v>
      </c>
      <c r="E464" s="32" t="s">
        <v>179</v>
      </c>
      <c r="F464" s="32" t="s">
        <v>67</v>
      </c>
      <c r="G464" s="32" t="s">
        <v>32</v>
      </c>
      <c r="H464" s="32" t="s">
        <v>375</v>
      </c>
      <c r="I464" s="33">
        <v>93.03</v>
      </c>
      <c r="J464" s="33">
        <v>93.03</v>
      </c>
      <c r="K464" s="33">
        <v>93.03</v>
      </c>
      <c r="L464" s="33">
        <v>93.03</v>
      </c>
      <c r="M464" s="33">
        <v>93.03</v>
      </c>
      <c r="N464" s="33">
        <v>93.03</v>
      </c>
      <c r="O464" s="33">
        <v>93.03</v>
      </c>
      <c r="P464" s="33">
        <v>93.03</v>
      </c>
      <c r="Q464" s="33">
        <v>93.03</v>
      </c>
      <c r="R464" s="33">
        <v>93.03</v>
      </c>
      <c r="S464" s="33">
        <v>93.03</v>
      </c>
      <c r="T464" s="33">
        <v>93.03</v>
      </c>
      <c r="U464" s="33">
        <v>93.03</v>
      </c>
      <c r="V464" s="33">
        <v>93.013000000000005</v>
      </c>
      <c r="W464" s="33">
        <v>93.013000000000005</v>
      </c>
      <c r="X464" s="33">
        <v>93.013000000000005</v>
      </c>
      <c r="Y464" s="33">
        <v>93.013000000000005</v>
      </c>
      <c r="Z464" s="33">
        <v>93.013000000000005</v>
      </c>
      <c r="AA464" s="33">
        <v>93.012</v>
      </c>
      <c r="AB464" s="33">
        <v>93.012</v>
      </c>
      <c r="AC464" s="33">
        <v>93.012</v>
      </c>
      <c r="AD464" s="33">
        <v>93.012</v>
      </c>
      <c r="AE464" s="33">
        <v>93.012</v>
      </c>
      <c r="AF464" s="33">
        <v>93.012</v>
      </c>
      <c r="AG464" s="33">
        <v>93.012</v>
      </c>
      <c r="AH464" s="34"/>
      <c r="AI464" s="34"/>
    </row>
    <row r="465" spans="1:35" ht="14.5" x14ac:dyDescent="0.35">
      <c r="A465" s="8" t="str">
        <f t="shared" si="9"/>
        <v>FlächeVereinigtes Königreich Großbritannien und Nordirland</v>
      </c>
      <c r="B465" s="8">
        <v>465</v>
      </c>
      <c r="C465" s="32" t="s">
        <v>232</v>
      </c>
      <c r="D465" s="32" t="s">
        <v>57</v>
      </c>
      <c r="E465" s="32" t="s">
        <v>179</v>
      </c>
      <c r="F465" s="32" t="s">
        <v>67</v>
      </c>
      <c r="G465" s="32" t="s">
        <v>32</v>
      </c>
      <c r="H465" s="32" t="s">
        <v>375</v>
      </c>
      <c r="I465" s="33">
        <v>243.61</v>
      </c>
      <c r="J465" s="33">
        <v>243.61</v>
      </c>
      <c r="K465" s="33">
        <v>243.61</v>
      </c>
      <c r="L465" s="33">
        <v>243.61</v>
      </c>
      <c r="M465" s="33">
        <v>243.61</v>
      </c>
      <c r="N465" s="33">
        <v>243.61</v>
      </c>
      <c r="O465" s="33">
        <v>243.61</v>
      </c>
      <c r="P465" s="33">
        <v>243.61</v>
      </c>
      <c r="Q465" s="33">
        <v>243.61</v>
      </c>
      <c r="R465" s="33">
        <v>243.61</v>
      </c>
      <c r="S465" s="33">
        <v>243.61</v>
      </c>
      <c r="T465" s="33">
        <v>243.61</v>
      </c>
      <c r="U465" s="33">
        <v>243.61</v>
      </c>
      <c r="V465" s="33">
        <v>248.536</v>
      </c>
      <c r="W465" s="33">
        <v>248.536</v>
      </c>
      <c r="X465" s="33">
        <v>248.536</v>
      </c>
      <c r="Y465" s="33">
        <v>248.536</v>
      </c>
      <c r="Z465" s="33">
        <v>248.536</v>
      </c>
      <c r="AA465" s="33">
        <v>244.381</v>
      </c>
      <c r="AB465" s="33">
        <v>244.381</v>
      </c>
      <c r="AC465" s="33">
        <v>244.381</v>
      </c>
      <c r="AD465" s="33">
        <v>244.423</v>
      </c>
      <c r="AE465" s="33">
        <v>244.423</v>
      </c>
      <c r="AF465" s="33">
        <v>244.423</v>
      </c>
      <c r="AG465" s="34"/>
      <c r="AH465" s="34"/>
      <c r="AI465" s="34"/>
    </row>
    <row r="466" spans="1:35" ht="14.5" x14ac:dyDescent="0.35">
      <c r="A466" s="8" t="str">
        <f t="shared" si="9"/>
        <v>FlächeZypern</v>
      </c>
      <c r="B466" s="8">
        <v>466</v>
      </c>
      <c r="C466" s="32" t="s">
        <v>232</v>
      </c>
      <c r="D466" s="32" t="s">
        <v>30</v>
      </c>
      <c r="E466" s="32" t="s">
        <v>179</v>
      </c>
      <c r="F466" s="32" t="s">
        <v>67</v>
      </c>
      <c r="G466" s="32" t="s">
        <v>32</v>
      </c>
      <c r="H466" s="32" t="s">
        <v>375</v>
      </c>
      <c r="I466" s="33">
        <v>9.25</v>
      </c>
      <c r="J466" s="33">
        <v>9.25</v>
      </c>
      <c r="K466" s="33">
        <v>9.25</v>
      </c>
      <c r="L466" s="33">
        <v>9.25</v>
      </c>
      <c r="M466" s="33">
        <v>9.25</v>
      </c>
      <c r="N466" s="33">
        <v>9.25</v>
      </c>
      <c r="O466" s="33">
        <v>9.25</v>
      </c>
      <c r="P466" s="33">
        <v>9.25</v>
      </c>
      <c r="Q466" s="33">
        <v>9.25</v>
      </c>
      <c r="R466" s="33">
        <v>9.25</v>
      </c>
      <c r="S466" s="33">
        <v>9.25</v>
      </c>
      <c r="T466" s="33">
        <v>9.25</v>
      </c>
      <c r="U466" s="33">
        <v>9.25</v>
      </c>
      <c r="V466" s="33">
        <v>9.2530000000000001</v>
      </c>
      <c r="W466" s="33">
        <v>9.2530000000000001</v>
      </c>
      <c r="X466" s="33">
        <v>9.2530000000000001</v>
      </c>
      <c r="Y466" s="33">
        <v>9.2530000000000001</v>
      </c>
      <c r="Z466" s="33">
        <v>9.2530000000000001</v>
      </c>
      <c r="AA466" s="33">
        <v>9.2530000000000001</v>
      </c>
      <c r="AB466" s="33">
        <v>9.2530000000000001</v>
      </c>
      <c r="AC466" s="33">
        <v>9.2530000000000001</v>
      </c>
      <c r="AD466" s="33">
        <v>9.2530000000000001</v>
      </c>
      <c r="AE466" s="33">
        <v>9.2530000000000001</v>
      </c>
      <c r="AF466" s="33">
        <v>9.2530000000000001</v>
      </c>
      <c r="AG466" s="33">
        <v>9.2530000000000001</v>
      </c>
      <c r="AH466" s="34"/>
      <c r="AI466" s="34"/>
    </row>
    <row r="467" spans="1:35" ht="14.5" x14ac:dyDescent="0.35">
      <c r="A467" s="8" t="str">
        <f t="shared" si="9"/>
        <v>ForschungsquoteBelgien</v>
      </c>
      <c r="B467" s="8">
        <v>467</v>
      </c>
      <c r="C467" s="32" t="s">
        <v>236</v>
      </c>
      <c r="D467" s="32" t="s">
        <v>9</v>
      </c>
      <c r="E467" s="32" t="s">
        <v>61</v>
      </c>
      <c r="F467" s="32" t="s">
        <v>67</v>
      </c>
      <c r="G467" s="32" t="s">
        <v>32</v>
      </c>
      <c r="H467" s="32" t="s">
        <v>371</v>
      </c>
      <c r="I467" s="33">
        <v>1.94</v>
      </c>
      <c r="J467" s="33">
        <v>2.0299999999999998</v>
      </c>
      <c r="K467" s="33">
        <v>1.9</v>
      </c>
      <c r="L467" s="33">
        <v>1.84</v>
      </c>
      <c r="M467" s="33">
        <v>1.82</v>
      </c>
      <c r="N467" s="33">
        <v>1.79</v>
      </c>
      <c r="O467" s="33">
        <v>1.82</v>
      </c>
      <c r="P467" s="33">
        <v>1.85</v>
      </c>
      <c r="Q467" s="33">
        <v>1.94</v>
      </c>
      <c r="R467" s="33">
        <v>2</v>
      </c>
      <c r="S467" s="33">
        <v>2.06</v>
      </c>
      <c r="T467" s="33">
        <v>2.17</v>
      </c>
      <c r="U467" s="33">
        <v>2.2799999999999998</v>
      </c>
      <c r="V467" s="33">
        <v>2.33</v>
      </c>
      <c r="W467" s="33">
        <v>2.37</v>
      </c>
      <c r="X467" s="33">
        <v>2.4300000000000002</v>
      </c>
      <c r="Y467" s="33">
        <v>2.52</v>
      </c>
      <c r="Z467" s="33">
        <v>2.67</v>
      </c>
      <c r="AA467" s="33">
        <v>2.86</v>
      </c>
      <c r="AB467" s="33">
        <v>3.16</v>
      </c>
      <c r="AC467" s="33">
        <v>3.39</v>
      </c>
      <c r="AD467" s="33">
        <v>3.39</v>
      </c>
      <c r="AE467" s="33">
        <v>3.35</v>
      </c>
      <c r="AF467" s="34"/>
      <c r="AG467" s="34"/>
      <c r="AH467" s="34"/>
      <c r="AI467" s="34"/>
    </row>
    <row r="468" spans="1:35" ht="14.5" x14ac:dyDescent="0.35">
      <c r="A468" s="8" t="str">
        <f t="shared" si="9"/>
        <v>ForschungsquoteBulgarien</v>
      </c>
      <c r="B468" s="8">
        <v>468</v>
      </c>
      <c r="C468" s="32" t="s">
        <v>236</v>
      </c>
      <c r="D468" s="32" t="s">
        <v>25</v>
      </c>
      <c r="E468" s="32" t="s">
        <v>61</v>
      </c>
      <c r="F468" s="32" t="s">
        <v>67</v>
      </c>
      <c r="G468" s="32" t="s">
        <v>32</v>
      </c>
      <c r="H468" s="32" t="s">
        <v>371</v>
      </c>
      <c r="I468" s="33">
        <v>0.5</v>
      </c>
      <c r="J468" s="33">
        <v>0.45</v>
      </c>
      <c r="K468" s="33">
        <v>0.46</v>
      </c>
      <c r="L468" s="33">
        <v>0.47</v>
      </c>
      <c r="M468" s="33">
        <v>0.47</v>
      </c>
      <c r="N468" s="33">
        <v>0.44</v>
      </c>
      <c r="O468" s="33">
        <v>0.44</v>
      </c>
      <c r="P468" s="33">
        <v>0.43</v>
      </c>
      <c r="Q468" s="33">
        <v>0.45</v>
      </c>
      <c r="R468" s="33">
        <v>0.49</v>
      </c>
      <c r="S468" s="33">
        <v>0.56000000000000005</v>
      </c>
      <c r="T468" s="33">
        <v>0.53</v>
      </c>
      <c r="U468" s="33">
        <v>0.6</v>
      </c>
      <c r="V468" s="33">
        <v>0.63</v>
      </c>
      <c r="W468" s="33">
        <v>0.79</v>
      </c>
      <c r="X468" s="33">
        <v>0.95</v>
      </c>
      <c r="Y468" s="33">
        <v>0.77</v>
      </c>
      <c r="Z468" s="33">
        <v>0.74</v>
      </c>
      <c r="AA468" s="33">
        <v>0.75</v>
      </c>
      <c r="AB468" s="33">
        <v>0.83</v>
      </c>
      <c r="AC468" s="33">
        <v>0.85</v>
      </c>
      <c r="AD468" s="33">
        <v>0.77</v>
      </c>
      <c r="AE468" s="33">
        <v>0.75</v>
      </c>
      <c r="AF468" s="34"/>
      <c r="AG468" s="34"/>
      <c r="AH468" s="34"/>
      <c r="AI468" s="34"/>
    </row>
    <row r="469" spans="1:35" ht="14.5" x14ac:dyDescent="0.35">
      <c r="A469" s="8" t="str">
        <f t="shared" si="9"/>
        <v>ForschungsquoteDänemark</v>
      </c>
      <c r="B469" s="8">
        <v>469</v>
      </c>
      <c r="C469" s="32" t="s">
        <v>236</v>
      </c>
      <c r="D469" s="32" t="s">
        <v>5</v>
      </c>
      <c r="E469" s="32" t="s">
        <v>61</v>
      </c>
      <c r="F469" s="32" t="s">
        <v>67</v>
      </c>
      <c r="G469" s="32" t="s">
        <v>32</v>
      </c>
      <c r="H469" s="32" t="s">
        <v>371</v>
      </c>
      <c r="I469" s="33">
        <v>2.19</v>
      </c>
      <c r="J469" s="33">
        <v>2.3199999999999998</v>
      </c>
      <c r="K469" s="33">
        <v>2.44</v>
      </c>
      <c r="L469" s="33">
        <v>2.5099999999999998</v>
      </c>
      <c r="M469" s="33">
        <v>2.41</v>
      </c>
      <c r="N469" s="33">
        <v>2.39</v>
      </c>
      <c r="O469" s="33">
        <v>2.4</v>
      </c>
      <c r="P469" s="33">
        <v>2.5099999999999998</v>
      </c>
      <c r="Q469" s="33">
        <v>2.76</v>
      </c>
      <c r="R469" s="33">
        <v>3.04</v>
      </c>
      <c r="S469" s="33">
        <v>2.91</v>
      </c>
      <c r="T469" s="33">
        <v>2.94</v>
      </c>
      <c r="U469" s="33">
        <v>2.98</v>
      </c>
      <c r="V469" s="33">
        <v>2.96</v>
      </c>
      <c r="W469" s="33">
        <v>2.92</v>
      </c>
      <c r="X469" s="33">
        <v>3.06</v>
      </c>
      <c r="Y469" s="33">
        <v>3.1</v>
      </c>
      <c r="Z469" s="33">
        <v>2.94</v>
      </c>
      <c r="AA469" s="33">
        <v>2.98</v>
      </c>
      <c r="AB469" s="33">
        <v>2.95</v>
      </c>
      <c r="AC469" s="33">
        <v>2.97</v>
      </c>
      <c r="AD469" s="33">
        <v>2.74</v>
      </c>
      <c r="AE469" s="33">
        <v>2.87</v>
      </c>
      <c r="AF469" s="34"/>
      <c r="AG469" s="34"/>
      <c r="AH469" s="34"/>
      <c r="AI469" s="34"/>
    </row>
    <row r="470" spans="1:35" ht="14.5" x14ac:dyDescent="0.35">
      <c r="A470" s="8" t="str">
        <f t="shared" si="9"/>
        <v>ForschungsquoteDeutschland</v>
      </c>
      <c r="B470" s="8">
        <v>470</v>
      </c>
      <c r="C470" s="32" t="s">
        <v>236</v>
      </c>
      <c r="D470" s="32" t="s">
        <v>2</v>
      </c>
      <c r="E470" s="32" t="s">
        <v>61</v>
      </c>
      <c r="F470" s="32" t="s">
        <v>67</v>
      </c>
      <c r="G470" s="32" t="s">
        <v>32</v>
      </c>
      <c r="H470" s="32" t="s">
        <v>371</v>
      </c>
      <c r="I470" s="33">
        <v>2.41</v>
      </c>
      <c r="J470" s="33">
        <v>2.4</v>
      </c>
      <c r="K470" s="33">
        <v>2.44</v>
      </c>
      <c r="L470" s="33">
        <v>2.4700000000000002</v>
      </c>
      <c r="M470" s="33">
        <v>2.44</v>
      </c>
      <c r="N470" s="33">
        <v>2.44</v>
      </c>
      <c r="O470" s="33">
        <v>2.4700000000000002</v>
      </c>
      <c r="P470" s="33">
        <v>2.46</v>
      </c>
      <c r="Q470" s="33">
        <v>2.62</v>
      </c>
      <c r="R470" s="33">
        <v>2.74</v>
      </c>
      <c r="S470" s="33">
        <v>2.73</v>
      </c>
      <c r="T470" s="33">
        <v>2.81</v>
      </c>
      <c r="U470" s="33">
        <v>2.88</v>
      </c>
      <c r="V470" s="33">
        <v>2.84</v>
      </c>
      <c r="W470" s="33">
        <v>2.88</v>
      </c>
      <c r="X470" s="33">
        <v>2.93</v>
      </c>
      <c r="Y470" s="33">
        <v>2.94</v>
      </c>
      <c r="Z470" s="33">
        <v>3.05</v>
      </c>
      <c r="AA470" s="33">
        <v>3.11</v>
      </c>
      <c r="AB470" s="33">
        <v>3.17</v>
      </c>
      <c r="AC470" s="33">
        <v>3.13</v>
      </c>
      <c r="AD470" s="33">
        <v>3.13</v>
      </c>
      <c r="AE470" s="33">
        <v>3.13</v>
      </c>
      <c r="AF470" s="34"/>
      <c r="AG470" s="34"/>
      <c r="AH470" s="34"/>
      <c r="AI470" s="34"/>
    </row>
    <row r="471" spans="1:35" ht="14.5" x14ac:dyDescent="0.35">
      <c r="A471" s="8" t="str">
        <f t="shared" si="9"/>
        <v>ForschungsquoteEstland</v>
      </c>
      <c r="B471" s="8">
        <v>471</v>
      </c>
      <c r="C471" s="32" t="s">
        <v>236</v>
      </c>
      <c r="D471" s="32" t="s">
        <v>18</v>
      </c>
      <c r="E471" s="32" t="s">
        <v>61</v>
      </c>
      <c r="F471" s="32" t="s">
        <v>67</v>
      </c>
      <c r="G471" s="32" t="s">
        <v>32</v>
      </c>
      <c r="H471" s="32" t="s">
        <v>371</v>
      </c>
      <c r="I471" s="33">
        <v>0.6</v>
      </c>
      <c r="J471" s="33">
        <v>0.7</v>
      </c>
      <c r="K471" s="33">
        <v>0.71</v>
      </c>
      <c r="L471" s="33">
        <v>0.76</v>
      </c>
      <c r="M471" s="33">
        <v>0.85</v>
      </c>
      <c r="N471" s="33">
        <v>0.92</v>
      </c>
      <c r="O471" s="33">
        <v>1.1100000000000001</v>
      </c>
      <c r="P471" s="33">
        <v>1.06</v>
      </c>
      <c r="Q471" s="33">
        <v>1.25</v>
      </c>
      <c r="R471" s="33">
        <v>1.4</v>
      </c>
      <c r="S471" s="33">
        <v>1.58</v>
      </c>
      <c r="T471" s="33">
        <v>2.31</v>
      </c>
      <c r="U471" s="33">
        <v>2.12</v>
      </c>
      <c r="V471" s="33">
        <v>1.72</v>
      </c>
      <c r="W471" s="33">
        <v>1.43</v>
      </c>
      <c r="X471" s="33">
        <v>1.47</v>
      </c>
      <c r="Y471" s="33">
        <v>1.24</v>
      </c>
      <c r="Z471" s="33">
        <v>1.28</v>
      </c>
      <c r="AA471" s="33">
        <v>1.41</v>
      </c>
      <c r="AB471" s="33">
        <v>1.62</v>
      </c>
      <c r="AC471" s="33">
        <v>1.75</v>
      </c>
      <c r="AD471" s="33">
        <v>1.77</v>
      </c>
      <c r="AE471" s="33">
        <v>1.78</v>
      </c>
      <c r="AF471" s="34"/>
      <c r="AG471" s="34"/>
      <c r="AH471" s="34"/>
      <c r="AI471" s="34"/>
    </row>
    <row r="472" spans="1:35" ht="14.5" x14ac:dyDescent="0.35">
      <c r="A472" s="8" t="str">
        <f t="shared" si="9"/>
        <v>ForschungsquoteEU27</v>
      </c>
      <c r="B472" s="8">
        <v>472</v>
      </c>
      <c r="C472" s="32" t="s">
        <v>236</v>
      </c>
      <c r="D472" s="32" t="s">
        <v>367</v>
      </c>
      <c r="E472" s="32" t="s">
        <v>61</v>
      </c>
      <c r="F472" s="32" t="s">
        <v>67</v>
      </c>
      <c r="G472" s="32" t="s">
        <v>32</v>
      </c>
      <c r="H472" s="32" t="s">
        <v>371</v>
      </c>
      <c r="I472" s="33">
        <v>1.81</v>
      </c>
      <c r="J472" s="33">
        <v>1.82</v>
      </c>
      <c r="K472" s="33">
        <v>1.83</v>
      </c>
      <c r="L472" s="33">
        <v>1.83</v>
      </c>
      <c r="M472" s="33">
        <v>1.8</v>
      </c>
      <c r="N472" s="33">
        <v>1.78</v>
      </c>
      <c r="O472" s="33">
        <v>1.8</v>
      </c>
      <c r="P472" s="33">
        <v>1.8</v>
      </c>
      <c r="Q472" s="33">
        <v>1.87</v>
      </c>
      <c r="R472" s="33">
        <v>1.97</v>
      </c>
      <c r="S472" s="33">
        <v>1.97</v>
      </c>
      <c r="T472" s="33">
        <v>2.0099999999999998</v>
      </c>
      <c r="U472" s="33">
        <v>2.08</v>
      </c>
      <c r="V472" s="33">
        <v>2.09</v>
      </c>
      <c r="W472" s="33">
        <v>2.11</v>
      </c>
      <c r="X472" s="33">
        <v>2.11</v>
      </c>
      <c r="Y472" s="33">
        <v>2.11</v>
      </c>
      <c r="Z472" s="33">
        <v>2.15</v>
      </c>
      <c r="AA472" s="33">
        <v>2.1800000000000002</v>
      </c>
      <c r="AB472" s="33">
        <v>2.2200000000000002</v>
      </c>
      <c r="AC472" s="33">
        <v>2.29</v>
      </c>
      <c r="AD472" s="33">
        <v>2.25</v>
      </c>
      <c r="AE472" s="33">
        <v>2.27</v>
      </c>
      <c r="AF472" s="34"/>
      <c r="AG472" s="34"/>
      <c r="AH472" s="34"/>
      <c r="AI472" s="34"/>
    </row>
    <row r="473" spans="1:35" ht="14.5" x14ac:dyDescent="0.35">
      <c r="A473" s="8" t="str">
        <f t="shared" si="9"/>
        <v>ForschungsquoteFinnland</v>
      </c>
      <c r="B473" s="8">
        <v>473</v>
      </c>
      <c r="C473" s="32" t="s">
        <v>236</v>
      </c>
      <c r="D473" s="32" t="s">
        <v>14</v>
      </c>
      <c r="E473" s="32" t="s">
        <v>61</v>
      </c>
      <c r="F473" s="32" t="s">
        <v>67</v>
      </c>
      <c r="G473" s="32" t="s">
        <v>32</v>
      </c>
      <c r="H473" s="32" t="s">
        <v>371</v>
      </c>
      <c r="I473" s="33">
        <v>3.24</v>
      </c>
      <c r="J473" s="33">
        <v>3.19</v>
      </c>
      <c r="K473" s="33">
        <v>3.25</v>
      </c>
      <c r="L473" s="33">
        <v>3.3</v>
      </c>
      <c r="M473" s="33">
        <v>3.31</v>
      </c>
      <c r="N473" s="33">
        <v>3.32</v>
      </c>
      <c r="O473" s="33">
        <v>3.33</v>
      </c>
      <c r="P473" s="33">
        <v>3.34</v>
      </c>
      <c r="Q473" s="33">
        <v>3.54</v>
      </c>
      <c r="R473" s="33">
        <v>3.73</v>
      </c>
      <c r="S473" s="33">
        <v>3.71</v>
      </c>
      <c r="T473" s="33">
        <v>3.62</v>
      </c>
      <c r="U473" s="33">
        <v>3.4</v>
      </c>
      <c r="V473" s="33">
        <v>3.27</v>
      </c>
      <c r="W473" s="33">
        <v>3.15</v>
      </c>
      <c r="X473" s="33">
        <v>2.87</v>
      </c>
      <c r="Y473" s="33">
        <v>2.72</v>
      </c>
      <c r="Z473" s="33">
        <v>2.73</v>
      </c>
      <c r="AA473" s="33">
        <v>2.76</v>
      </c>
      <c r="AB473" s="33">
        <v>2.8</v>
      </c>
      <c r="AC473" s="33">
        <v>2.91</v>
      </c>
      <c r="AD473" s="33">
        <v>2.99</v>
      </c>
      <c r="AE473" s="33">
        <v>2.96</v>
      </c>
      <c r="AF473" s="34"/>
      <c r="AG473" s="34"/>
      <c r="AH473" s="34"/>
      <c r="AI473" s="34"/>
    </row>
    <row r="474" spans="1:35" ht="14.5" x14ac:dyDescent="0.35">
      <c r="A474" s="8" t="str">
        <f t="shared" si="9"/>
        <v>ForschungsquoteFrankreich</v>
      </c>
      <c r="B474" s="8">
        <v>474</v>
      </c>
      <c r="C474" s="32" t="s">
        <v>236</v>
      </c>
      <c r="D474" s="32" t="s">
        <v>0</v>
      </c>
      <c r="E474" s="32" t="s">
        <v>61</v>
      </c>
      <c r="F474" s="32" t="s">
        <v>67</v>
      </c>
      <c r="G474" s="32" t="s">
        <v>32</v>
      </c>
      <c r="H474" s="32" t="s">
        <v>371</v>
      </c>
      <c r="I474" s="33">
        <v>2.1</v>
      </c>
      <c r="J474" s="33">
        <v>2.15</v>
      </c>
      <c r="K474" s="33">
        <v>2.19</v>
      </c>
      <c r="L474" s="33">
        <v>2.13</v>
      </c>
      <c r="M474" s="33">
        <v>2.1</v>
      </c>
      <c r="N474" s="33">
        <v>2.06</v>
      </c>
      <c r="O474" s="33">
        <v>2.0499999999999998</v>
      </c>
      <c r="P474" s="33">
        <v>2.0299999999999998</v>
      </c>
      <c r="Q474" s="33">
        <v>2.06</v>
      </c>
      <c r="R474" s="33">
        <v>2.21</v>
      </c>
      <c r="S474" s="33">
        <v>2.1800000000000002</v>
      </c>
      <c r="T474" s="33">
        <v>2.19</v>
      </c>
      <c r="U474" s="33">
        <v>2.23</v>
      </c>
      <c r="V474" s="33">
        <v>2.23</v>
      </c>
      <c r="W474" s="33">
        <v>2.2200000000000002</v>
      </c>
      <c r="X474" s="33">
        <v>2.2200000000000002</v>
      </c>
      <c r="Y474" s="33">
        <v>2.2200000000000002</v>
      </c>
      <c r="Z474" s="33">
        <v>2.2000000000000002</v>
      </c>
      <c r="AA474" s="33">
        <v>2.2000000000000002</v>
      </c>
      <c r="AB474" s="33">
        <v>2.2000000000000002</v>
      </c>
      <c r="AC474" s="33">
        <v>2.27</v>
      </c>
      <c r="AD474" s="33">
        <v>2.21</v>
      </c>
      <c r="AE474" s="33">
        <v>2.2200000000000002</v>
      </c>
      <c r="AF474" s="34"/>
      <c r="AG474" s="34"/>
      <c r="AH474" s="34"/>
      <c r="AI474" s="34"/>
    </row>
    <row r="475" spans="1:35" ht="14.5" x14ac:dyDescent="0.35">
      <c r="A475" s="8" t="str">
        <f t="shared" si="9"/>
        <v>ForschungsquoteGriechenland</v>
      </c>
      <c r="B475" s="8">
        <v>475</v>
      </c>
      <c r="C475" s="32" t="s">
        <v>236</v>
      </c>
      <c r="D475" s="32" t="s">
        <v>6</v>
      </c>
      <c r="E475" s="32" t="s">
        <v>61</v>
      </c>
      <c r="F475" s="32" t="s">
        <v>67</v>
      </c>
      <c r="G475" s="32" t="s">
        <v>32</v>
      </c>
      <c r="H475" s="32" t="s">
        <v>371</v>
      </c>
      <c r="I475" s="34"/>
      <c r="J475" s="33">
        <v>0.56000000000000005</v>
      </c>
      <c r="K475" s="34"/>
      <c r="L475" s="33">
        <v>0.55000000000000004</v>
      </c>
      <c r="M475" s="33">
        <v>0.53</v>
      </c>
      <c r="N475" s="33">
        <v>0.57999999999999996</v>
      </c>
      <c r="O475" s="33">
        <v>0.56000000000000005</v>
      </c>
      <c r="P475" s="33">
        <v>0.57999999999999996</v>
      </c>
      <c r="Q475" s="33">
        <v>0.66</v>
      </c>
      <c r="R475" s="33">
        <v>0.63</v>
      </c>
      <c r="S475" s="33">
        <v>0.6</v>
      </c>
      <c r="T475" s="33">
        <v>0.68</v>
      </c>
      <c r="U475" s="33">
        <v>0.71</v>
      </c>
      <c r="V475" s="33">
        <v>0.81</v>
      </c>
      <c r="W475" s="33">
        <v>0.84</v>
      </c>
      <c r="X475" s="33">
        <v>0.97</v>
      </c>
      <c r="Y475" s="33">
        <v>1.01</v>
      </c>
      <c r="Z475" s="33">
        <v>1.1499999999999999</v>
      </c>
      <c r="AA475" s="33">
        <v>1.21</v>
      </c>
      <c r="AB475" s="33">
        <v>1.27</v>
      </c>
      <c r="AC475" s="33">
        <v>1.51</v>
      </c>
      <c r="AD475" s="33">
        <v>1.46</v>
      </c>
      <c r="AE475" s="33">
        <v>1.49</v>
      </c>
      <c r="AF475" s="34"/>
      <c r="AG475" s="34"/>
      <c r="AH475" s="34"/>
      <c r="AI475" s="34"/>
    </row>
    <row r="476" spans="1:35" ht="14.5" x14ac:dyDescent="0.35">
      <c r="A476" s="8" t="str">
        <f t="shared" si="9"/>
        <v>ForschungsquoteIrland</v>
      </c>
      <c r="B476" s="8">
        <v>476</v>
      </c>
      <c r="C476" s="32" t="s">
        <v>236</v>
      </c>
      <c r="D476" s="32" t="s">
        <v>4</v>
      </c>
      <c r="E476" s="32" t="s">
        <v>61</v>
      </c>
      <c r="F476" s="32" t="s">
        <v>67</v>
      </c>
      <c r="G476" s="32" t="s">
        <v>32</v>
      </c>
      <c r="H476" s="32" t="s">
        <v>371</v>
      </c>
      <c r="I476" s="33">
        <v>1.08</v>
      </c>
      <c r="J476" s="33">
        <v>1.05</v>
      </c>
      <c r="K476" s="33">
        <v>1.06</v>
      </c>
      <c r="L476" s="33">
        <v>1.1200000000000001</v>
      </c>
      <c r="M476" s="33">
        <v>1.18</v>
      </c>
      <c r="N476" s="33">
        <v>1.19</v>
      </c>
      <c r="O476" s="33">
        <v>1.2</v>
      </c>
      <c r="P476" s="33">
        <v>1.23</v>
      </c>
      <c r="Q476" s="33">
        <v>1.39</v>
      </c>
      <c r="R476" s="33">
        <v>1.61</v>
      </c>
      <c r="S476" s="33">
        <v>1.59</v>
      </c>
      <c r="T476" s="33">
        <v>1.54</v>
      </c>
      <c r="U476" s="33">
        <v>1.55</v>
      </c>
      <c r="V476" s="33">
        <v>1.54</v>
      </c>
      <c r="W476" s="33">
        <v>1.48</v>
      </c>
      <c r="X476" s="33">
        <v>1.1399999999999999</v>
      </c>
      <c r="Y476" s="33">
        <v>1.1499999999999999</v>
      </c>
      <c r="Z476" s="33">
        <v>1.21</v>
      </c>
      <c r="AA476" s="33">
        <v>1.08</v>
      </c>
      <c r="AB476" s="33">
        <v>1.1399999999999999</v>
      </c>
      <c r="AC476" s="33">
        <v>1.1200000000000001</v>
      </c>
      <c r="AD476" s="33">
        <v>1.07</v>
      </c>
      <c r="AE476" s="33">
        <v>2.17</v>
      </c>
      <c r="AF476" s="34"/>
      <c r="AG476" s="34"/>
      <c r="AH476" s="34"/>
      <c r="AI476" s="34"/>
    </row>
    <row r="477" spans="1:35" ht="14.5" x14ac:dyDescent="0.35">
      <c r="A477" s="8" t="str">
        <f t="shared" si="9"/>
        <v>ForschungsquoteItalien</v>
      </c>
      <c r="B477" s="8">
        <v>477</v>
      </c>
      <c r="C477" s="32" t="s">
        <v>236</v>
      </c>
      <c r="D477" s="32" t="s">
        <v>3</v>
      </c>
      <c r="E477" s="32" t="s">
        <v>61</v>
      </c>
      <c r="F477" s="32" t="s">
        <v>67</v>
      </c>
      <c r="G477" s="32" t="s">
        <v>32</v>
      </c>
      <c r="H477" s="32" t="s">
        <v>371</v>
      </c>
      <c r="I477" s="33">
        <v>1</v>
      </c>
      <c r="J477" s="33">
        <v>1.04</v>
      </c>
      <c r="K477" s="33">
        <v>1.08</v>
      </c>
      <c r="L477" s="33">
        <v>1.06</v>
      </c>
      <c r="M477" s="33">
        <v>1.05</v>
      </c>
      <c r="N477" s="33">
        <v>1.04</v>
      </c>
      <c r="O477" s="33">
        <v>1.08</v>
      </c>
      <c r="P477" s="33">
        <v>1.1299999999999999</v>
      </c>
      <c r="Q477" s="33">
        <v>1.1599999999999999</v>
      </c>
      <c r="R477" s="33">
        <v>1.22</v>
      </c>
      <c r="S477" s="33">
        <v>1.22</v>
      </c>
      <c r="T477" s="33">
        <v>1.2</v>
      </c>
      <c r="U477" s="33">
        <v>1.26</v>
      </c>
      <c r="V477" s="33">
        <v>1.3</v>
      </c>
      <c r="W477" s="33">
        <v>1.34</v>
      </c>
      <c r="X477" s="33">
        <v>1.34</v>
      </c>
      <c r="Y477" s="33">
        <v>1.37</v>
      </c>
      <c r="Z477" s="33">
        <v>1.37</v>
      </c>
      <c r="AA477" s="33">
        <v>1.42</v>
      </c>
      <c r="AB477" s="33">
        <v>1.46</v>
      </c>
      <c r="AC477" s="33">
        <v>1.51</v>
      </c>
      <c r="AD477" s="33">
        <v>1.43</v>
      </c>
      <c r="AE477" s="33">
        <v>1.39</v>
      </c>
      <c r="AF477" s="34"/>
      <c r="AG477" s="34"/>
      <c r="AH477" s="34"/>
      <c r="AI477" s="34"/>
    </row>
    <row r="478" spans="1:35" ht="14.5" x14ac:dyDescent="0.35">
      <c r="A478" s="8" t="str">
        <f t="shared" ref="A478:A541" si="10">C478&amp;D478</f>
        <v>ForschungsquoteKroatien</v>
      </c>
      <c r="B478" s="8">
        <v>478</v>
      </c>
      <c r="C478" s="32" t="s">
        <v>236</v>
      </c>
      <c r="D478" s="32" t="s">
        <v>27</v>
      </c>
      <c r="E478" s="32" t="s">
        <v>61</v>
      </c>
      <c r="F478" s="32" t="s">
        <v>67</v>
      </c>
      <c r="G478" s="32" t="s">
        <v>32</v>
      </c>
      <c r="H478" s="32" t="s">
        <v>371</v>
      </c>
      <c r="I478" s="33">
        <v>1.0425</v>
      </c>
      <c r="J478" s="33">
        <v>0.91761999999999999</v>
      </c>
      <c r="K478" s="33">
        <v>0.94</v>
      </c>
      <c r="L478" s="33">
        <v>0.94</v>
      </c>
      <c r="M478" s="33">
        <v>1.02</v>
      </c>
      <c r="N478" s="33">
        <v>0.85</v>
      </c>
      <c r="O478" s="33">
        <v>0.73</v>
      </c>
      <c r="P478" s="33">
        <v>0.78</v>
      </c>
      <c r="Q478" s="33">
        <v>0.88</v>
      </c>
      <c r="R478" s="33">
        <v>0.83</v>
      </c>
      <c r="S478" s="33">
        <v>0.73</v>
      </c>
      <c r="T478" s="33">
        <v>0.74</v>
      </c>
      <c r="U478" s="33">
        <v>0.74</v>
      </c>
      <c r="V478" s="33">
        <v>0.8</v>
      </c>
      <c r="W478" s="33">
        <v>0.77</v>
      </c>
      <c r="X478" s="33">
        <v>0.82</v>
      </c>
      <c r="Y478" s="33">
        <v>0.84</v>
      </c>
      <c r="Z478" s="33">
        <v>0.84</v>
      </c>
      <c r="AA478" s="33">
        <v>0.94</v>
      </c>
      <c r="AB478" s="33">
        <v>1.07</v>
      </c>
      <c r="AC478" s="33">
        <v>1.23</v>
      </c>
      <c r="AD478" s="33">
        <v>1.23</v>
      </c>
      <c r="AE478" s="33">
        <v>1.4</v>
      </c>
      <c r="AF478" s="34"/>
      <c r="AG478" s="34"/>
      <c r="AH478" s="34"/>
      <c r="AI478" s="34"/>
    </row>
    <row r="479" spans="1:35" ht="14.5" x14ac:dyDescent="0.35">
      <c r="A479" s="8" t="str">
        <f t="shared" si="10"/>
        <v>ForschungsquoteLettland</v>
      </c>
      <c r="B479" s="8">
        <v>479</v>
      </c>
      <c r="C479" s="32" t="s">
        <v>236</v>
      </c>
      <c r="D479" s="32" t="s">
        <v>19</v>
      </c>
      <c r="E479" s="32" t="s">
        <v>61</v>
      </c>
      <c r="F479" s="32" t="s">
        <v>67</v>
      </c>
      <c r="G479" s="32" t="s">
        <v>32</v>
      </c>
      <c r="H479" s="32" t="s">
        <v>371</v>
      </c>
      <c r="I479" s="33">
        <v>0.43</v>
      </c>
      <c r="J479" s="33">
        <v>0.4</v>
      </c>
      <c r="K479" s="33">
        <v>0.41</v>
      </c>
      <c r="L479" s="33">
        <v>0.36</v>
      </c>
      <c r="M479" s="33">
        <v>0.4</v>
      </c>
      <c r="N479" s="33">
        <v>0.53</v>
      </c>
      <c r="O479" s="33">
        <v>0.65</v>
      </c>
      <c r="P479" s="33">
        <v>0.55000000000000004</v>
      </c>
      <c r="Q479" s="33">
        <v>0.57999999999999996</v>
      </c>
      <c r="R479" s="33">
        <v>0.45</v>
      </c>
      <c r="S479" s="33">
        <v>0.61</v>
      </c>
      <c r="T479" s="33">
        <v>0.72</v>
      </c>
      <c r="U479" s="33">
        <v>0.66</v>
      </c>
      <c r="V479" s="33">
        <v>0.61</v>
      </c>
      <c r="W479" s="33">
        <v>0.69</v>
      </c>
      <c r="X479" s="33">
        <v>0.62</v>
      </c>
      <c r="Y479" s="33">
        <v>0.44</v>
      </c>
      <c r="Z479" s="33">
        <v>0.51</v>
      </c>
      <c r="AA479" s="33">
        <v>0.64</v>
      </c>
      <c r="AB479" s="33">
        <v>0.64</v>
      </c>
      <c r="AC479" s="33">
        <v>0.73</v>
      </c>
      <c r="AD479" s="33">
        <v>0.75</v>
      </c>
      <c r="AE479" s="33">
        <v>0.76</v>
      </c>
      <c r="AF479" s="34"/>
      <c r="AG479" s="34"/>
      <c r="AH479" s="34"/>
      <c r="AI479" s="34"/>
    </row>
    <row r="480" spans="1:35" ht="14.5" x14ac:dyDescent="0.35">
      <c r="A480" s="8" t="str">
        <f t="shared" si="10"/>
        <v>ForschungsquoteLitauen</v>
      </c>
      <c r="B480" s="8">
        <v>480</v>
      </c>
      <c r="C480" s="32" t="s">
        <v>236</v>
      </c>
      <c r="D480" s="32" t="s">
        <v>20</v>
      </c>
      <c r="E480" s="32" t="s">
        <v>61</v>
      </c>
      <c r="F480" s="32" t="s">
        <v>67</v>
      </c>
      <c r="G480" s="32" t="s">
        <v>32</v>
      </c>
      <c r="H480" s="32" t="s">
        <v>371</v>
      </c>
      <c r="I480" s="33">
        <v>0.59</v>
      </c>
      <c r="J480" s="33">
        <v>0.67</v>
      </c>
      <c r="K480" s="33">
        <v>0.66</v>
      </c>
      <c r="L480" s="33">
        <v>0.66</v>
      </c>
      <c r="M480" s="33">
        <v>0.75</v>
      </c>
      <c r="N480" s="33">
        <v>0.75</v>
      </c>
      <c r="O480" s="33">
        <v>0.79</v>
      </c>
      <c r="P480" s="33">
        <v>0.8</v>
      </c>
      <c r="Q480" s="33">
        <v>0.79</v>
      </c>
      <c r="R480" s="33">
        <v>0.83</v>
      </c>
      <c r="S480" s="33">
        <v>0.78</v>
      </c>
      <c r="T480" s="33">
        <v>0.9</v>
      </c>
      <c r="U480" s="33">
        <v>0.89</v>
      </c>
      <c r="V480" s="33">
        <v>0.95</v>
      </c>
      <c r="W480" s="33">
        <v>1.03</v>
      </c>
      <c r="X480" s="33">
        <v>1.04</v>
      </c>
      <c r="Y480" s="33">
        <v>0.84</v>
      </c>
      <c r="Z480" s="33">
        <v>0.9</v>
      </c>
      <c r="AA480" s="33">
        <v>0.94</v>
      </c>
      <c r="AB480" s="33">
        <v>0.99</v>
      </c>
      <c r="AC480" s="33">
        <v>1.1299999999999999</v>
      </c>
      <c r="AD480" s="33">
        <v>1.1000000000000001</v>
      </c>
      <c r="AE480" s="33">
        <v>1.05</v>
      </c>
      <c r="AF480" s="34"/>
      <c r="AG480" s="34"/>
      <c r="AH480" s="34"/>
      <c r="AI480" s="34"/>
    </row>
    <row r="481" spans="1:35" ht="14.5" x14ac:dyDescent="0.35">
      <c r="A481" s="8" t="str">
        <f t="shared" si="10"/>
        <v>ForschungsquoteLuxemburg</v>
      </c>
      <c r="B481" s="8">
        <v>481</v>
      </c>
      <c r="C481" s="32" t="s">
        <v>236</v>
      </c>
      <c r="D481" s="32" t="s">
        <v>10</v>
      </c>
      <c r="E481" s="32" t="s">
        <v>61</v>
      </c>
      <c r="F481" s="32" t="s">
        <v>67</v>
      </c>
      <c r="G481" s="32" t="s">
        <v>32</v>
      </c>
      <c r="H481" s="32" t="s">
        <v>371</v>
      </c>
      <c r="I481" s="33">
        <v>1.58</v>
      </c>
      <c r="J481" s="34"/>
      <c r="K481" s="34"/>
      <c r="L481" s="33">
        <v>1.62</v>
      </c>
      <c r="M481" s="33">
        <v>1.59</v>
      </c>
      <c r="N481" s="33">
        <v>1.56</v>
      </c>
      <c r="O481" s="33">
        <v>1.65</v>
      </c>
      <c r="P481" s="33">
        <v>1.57</v>
      </c>
      <c r="Q481" s="33">
        <v>1.55</v>
      </c>
      <c r="R481" s="33">
        <v>1.59</v>
      </c>
      <c r="S481" s="33">
        <v>1.42</v>
      </c>
      <c r="T481" s="33">
        <v>1.42</v>
      </c>
      <c r="U481" s="33">
        <v>1.21</v>
      </c>
      <c r="V481" s="33">
        <v>1.23</v>
      </c>
      <c r="W481" s="33">
        <v>1.22</v>
      </c>
      <c r="X481" s="33">
        <v>1.25</v>
      </c>
      <c r="Y481" s="33">
        <v>1.27</v>
      </c>
      <c r="Z481" s="33">
        <v>1.24</v>
      </c>
      <c r="AA481" s="33">
        <v>1.17</v>
      </c>
      <c r="AB481" s="33">
        <v>1.18</v>
      </c>
      <c r="AC481" s="33">
        <v>1.1000000000000001</v>
      </c>
      <c r="AD481" s="33">
        <v>1.04</v>
      </c>
      <c r="AE481" s="33">
        <v>1.05</v>
      </c>
      <c r="AF481" s="34"/>
      <c r="AG481" s="34"/>
      <c r="AH481" s="34"/>
      <c r="AI481" s="34"/>
    </row>
    <row r="482" spans="1:35" ht="14.5" x14ac:dyDescent="0.35">
      <c r="A482" s="8" t="str">
        <f t="shared" si="10"/>
        <v>ForschungsquoteMalta</v>
      </c>
      <c r="B482" s="8">
        <v>482</v>
      </c>
      <c r="C482" s="32" t="s">
        <v>236</v>
      </c>
      <c r="D482" s="32" t="s">
        <v>16</v>
      </c>
      <c r="E482" s="32" t="s">
        <v>61</v>
      </c>
      <c r="F482" s="32" t="s">
        <v>67</v>
      </c>
      <c r="G482" s="32" t="s">
        <v>32</v>
      </c>
      <c r="H482" s="32" t="s">
        <v>371</v>
      </c>
      <c r="I482" s="34"/>
      <c r="J482" s="34"/>
      <c r="K482" s="33">
        <v>0.25</v>
      </c>
      <c r="L482" s="33">
        <v>0.24</v>
      </c>
      <c r="M482" s="33">
        <v>0.49</v>
      </c>
      <c r="N482" s="33">
        <v>0.53</v>
      </c>
      <c r="O482" s="33">
        <v>0.57999999999999996</v>
      </c>
      <c r="P482" s="33">
        <v>0.55000000000000004</v>
      </c>
      <c r="Q482" s="33">
        <v>0.53</v>
      </c>
      <c r="R482" s="33">
        <v>0.51</v>
      </c>
      <c r="S482" s="33">
        <v>0.59</v>
      </c>
      <c r="T482" s="33">
        <v>0.67</v>
      </c>
      <c r="U482" s="33">
        <v>0.8</v>
      </c>
      <c r="V482" s="33">
        <v>0.74</v>
      </c>
      <c r="W482" s="33">
        <v>0.69</v>
      </c>
      <c r="X482" s="33">
        <v>0.72</v>
      </c>
      <c r="Y482" s="33">
        <v>0.56000000000000005</v>
      </c>
      <c r="Z482" s="33">
        <v>0.55000000000000004</v>
      </c>
      <c r="AA482" s="33">
        <v>0.56999999999999995</v>
      </c>
      <c r="AB482" s="33">
        <v>0.56000000000000005</v>
      </c>
      <c r="AC482" s="33">
        <v>0.65</v>
      </c>
      <c r="AD482" s="33">
        <v>0.65</v>
      </c>
      <c r="AE482" s="33">
        <v>0.6</v>
      </c>
      <c r="AF482" s="34"/>
      <c r="AG482" s="34"/>
      <c r="AH482" s="34"/>
      <c r="AI482" s="34"/>
    </row>
    <row r="483" spans="1:35" ht="14.5" x14ac:dyDescent="0.35">
      <c r="A483" s="8" t="str">
        <f t="shared" si="10"/>
        <v>ForschungsquoteNiederlande</v>
      </c>
      <c r="B483" s="8">
        <v>483</v>
      </c>
      <c r="C483" s="32" t="s">
        <v>236</v>
      </c>
      <c r="D483" s="32" t="s">
        <v>1</v>
      </c>
      <c r="E483" s="32" t="s">
        <v>61</v>
      </c>
      <c r="F483" s="32" t="s">
        <v>67</v>
      </c>
      <c r="G483" s="32" t="s">
        <v>32</v>
      </c>
      <c r="H483" s="32" t="s">
        <v>371</v>
      </c>
      <c r="I483" s="33">
        <v>1.79</v>
      </c>
      <c r="J483" s="33">
        <v>1.79</v>
      </c>
      <c r="K483" s="33">
        <v>1.74</v>
      </c>
      <c r="L483" s="33">
        <v>1.78</v>
      </c>
      <c r="M483" s="33">
        <v>1.78</v>
      </c>
      <c r="N483" s="33">
        <v>1.77</v>
      </c>
      <c r="O483" s="33">
        <v>1.73</v>
      </c>
      <c r="P483" s="33">
        <v>1.66</v>
      </c>
      <c r="Q483" s="33">
        <v>1.61</v>
      </c>
      <c r="R483" s="33">
        <v>1.65</v>
      </c>
      <c r="S483" s="33">
        <v>1.69</v>
      </c>
      <c r="T483" s="33">
        <v>1.87</v>
      </c>
      <c r="U483" s="33">
        <v>1.9</v>
      </c>
      <c r="V483" s="33">
        <v>2.14</v>
      </c>
      <c r="W483" s="33">
        <v>2.15</v>
      </c>
      <c r="X483" s="33">
        <v>2.12</v>
      </c>
      <c r="Y483" s="33">
        <v>2.12</v>
      </c>
      <c r="Z483" s="33">
        <v>2.14</v>
      </c>
      <c r="AA483" s="33">
        <v>2.1</v>
      </c>
      <c r="AB483" s="33">
        <v>2.14</v>
      </c>
      <c r="AC483" s="33">
        <v>2.27</v>
      </c>
      <c r="AD483" s="33">
        <v>2.2200000000000002</v>
      </c>
      <c r="AE483" s="33">
        <v>2.1800000000000002</v>
      </c>
      <c r="AF483" s="34"/>
      <c r="AG483" s="34"/>
      <c r="AH483" s="34"/>
      <c r="AI483" s="34"/>
    </row>
    <row r="484" spans="1:35" ht="14.5" x14ac:dyDescent="0.35">
      <c r="A484" s="8" t="str">
        <f t="shared" si="10"/>
        <v>ForschungsquoteÖsterreich</v>
      </c>
      <c r="B484" s="8">
        <v>484</v>
      </c>
      <c r="C484" s="32" t="s">
        <v>236</v>
      </c>
      <c r="D484" s="32" t="s">
        <v>56</v>
      </c>
      <c r="E484" s="32" t="s">
        <v>61</v>
      </c>
      <c r="F484" s="32" t="s">
        <v>67</v>
      </c>
      <c r="G484" s="32" t="s">
        <v>32</v>
      </c>
      <c r="H484" s="32" t="s">
        <v>371</v>
      </c>
      <c r="I484" s="33">
        <v>1.89</v>
      </c>
      <c r="J484" s="33">
        <v>1.99</v>
      </c>
      <c r="K484" s="33">
        <v>2.0699999999999998</v>
      </c>
      <c r="L484" s="33">
        <v>2.17</v>
      </c>
      <c r="M484" s="33">
        <v>2.17</v>
      </c>
      <c r="N484" s="33">
        <v>2.37</v>
      </c>
      <c r="O484" s="33">
        <v>2.36</v>
      </c>
      <c r="P484" s="33">
        <v>2.42</v>
      </c>
      <c r="Q484" s="33">
        <v>2.57</v>
      </c>
      <c r="R484" s="33">
        <v>2.6</v>
      </c>
      <c r="S484" s="33">
        <v>2.73</v>
      </c>
      <c r="T484" s="33">
        <v>2.67</v>
      </c>
      <c r="U484" s="33">
        <v>2.91</v>
      </c>
      <c r="V484" s="33">
        <v>2.95</v>
      </c>
      <c r="W484" s="33">
        <v>3.08</v>
      </c>
      <c r="X484" s="33">
        <v>3.05</v>
      </c>
      <c r="Y484" s="33">
        <v>3.12</v>
      </c>
      <c r="Z484" s="33">
        <v>3.06</v>
      </c>
      <c r="AA484" s="33">
        <v>3.09</v>
      </c>
      <c r="AB484" s="33">
        <v>3.13</v>
      </c>
      <c r="AC484" s="33">
        <v>3.2</v>
      </c>
      <c r="AD484" s="33">
        <v>3.26</v>
      </c>
      <c r="AE484" s="33">
        <v>3.18</v>
      </c>
      <c r="AF484" s="34"/>
      <c r="AG484" s="34"/>
      <c r="AH484" s="34"/>
      <c r="AI484" s="34"/>
    </row>
    <row r="485" spans="1:35" ht="14.5" x14ac:dyDescent="0.35">
      <c r="A485" s="8" t="str">
        <f t="shared" si="10"/>
        <v>ForschungsquotePolen</v>
      </c>
      <c r="B485" s="8">
        <v>485</v>
      </c>
      <c r="C485" s="32" t="s">
        <v>236</v>
      </c>
      <c r="D485" s="32" t="s">
        <v>21</v>
      </c>
      <c r="E485" s="32" t="s">
        <v>61</v>
      </c>
      <c r="F485" s="32" t="s">
        <v>67</v>
      </c>
      <c r="G485" s="32" t="s">
        <v>32</v>
      </c>
      <c r="H485" s="32" t="s">
        <v>371</v>
      </c>
      <c r="I485" s="33">
        <v>0.64</v>
      </c>
      <c r="J485" s="33">
        <v>0.62</v>
      </c>
      <c r="K485" s="33">
        <v>0.56000000000000005</v>
      </c>
      <c r="L485" s="33">
        <v>0.54</v>
      </c>
      <c r="M485" s="33">
        <v>0.55000000000000004</v>
      </c>
      <c r="N485" s="33">
        <v>0.56000000000000005</v>
      </c>
      <c r="O485" s="33">
        <v>0.55000000000000004</v>
      </c>
      <c r="P485" s="33">
        <v>0.56000000000000005</v>
      </c>
      <c r="Q485" s="33">
        <v>0.6</v>
      </c>
      <c r="R485" s="33">
        <v>0.66</v>
      </c>
      <c r="S485" s="33">
        <v>0.73</v>
      </c>
      <c r="T485" s="33">
        <v>0.75</v>
      </c>
      <c r="U485" s="33">
        <v>0.89</v>
      </c>
      <c r="V485" s="33">
        <v>0.88</v>
      </c>
      <c r="W485" s="33">
        <v>0.95</v>
      </c>
      <c r="X485" s="33">
        <v>1</v>
      </c>
      <c r="Y485" s="33">
        <v>0.97</v>
      </c>
      <c r="Z485" s="33">
        <v>1.04</v>
      </c>
      <c r="AA485" s="33">
        <v>1.21</v>
      </c>
      <c r="AB485" s="33">
        <v>1.32</v>
      </c>
      <c r="AC485" s="33">
        <v>1.39</v>
      </c>
      <c r="AD485" s="33">
        <v>1.43</v>
      </c>
      <c r="AE485" s="33">
        <v>1.45</v>
      </c>
      <c r="AF485" s="34"/>
      <c r="AG485" s="34"/>
      <c r="AH485" s="34"/>
      <c r="AI485" s="34"/>
    </row>
    <row r="486" spans="1:35" ht="14.5" x14ac:dyDescent="0.35">
      <c r="A486" s="8" t="str">
        <f t="shared" si="10"/>
        <v>ForschungsquotePortugal</v>
      </c>
      <c r="B486" s="8">
        <v>486</v>
      </c>
      <c r="C486" s="32" t="s">
        <v>236</v>
      </c>
      <c r="D486" s="32" t="s">
        <v>7</v>
      </c>
      <c r="E486" s="32" t="s">
        <v>61</v>
      </c>
      <c r="F486" s="32" t="s">
        <v>67</v>
      </c>
      <c r="G486" s="32" t="s">
        <v>32</v>
      </c>
      <c r="H486" s="32" t="s">
        <v>371</v>
      </c>
      <c r="I486" s="33">
        <v>0.72</v>
      </c>
      <c r="J486" s="33">
        <v>0.76</v>
      </c>
      <c r="K486" s="33">
        <v>0.72</v>
      </c>
      <c r="L486" s="33">
        <v>0.7</v>
      </c>
      <c r="M486" s="33">
        <v>0.73</v>
      </c>
      <c r="N486" s="33">
        <v>0.76</v>
      </c>
      <c r="O486" s="33">
        <v>0.95</v>
      </c>
      <c r="P486" s="33">
        <v>1.1200000000000001</v>
      </c>
      <c r="Q486" s="33">
        <v>1.44</v>
      </c>
      <c r="R486" s="33">
        <v>1.58</v>
      </c>
      <c r="S486" s="33">
        <v>1.54</v>
      </c>
      <c r="T486" s="33">
        <v>1.46</v>
      </c>
      <c r="U486" s="33">
        <v>1.38</v>
      </c>
      <c r="V486" s="33">
        <v>1.32</v>
      </c>
      <c r="W486" s="33">
        <v>1.29</v>
      </c>
      <c r="X486" s="33">
        <v>1.24</v>
      </c>
      <c r="Y486" s="33">
        <v>1.28</v>
      </c>
      <c r="Z486" s="33">
        <v>1.32</v>
      </c>
      <c r="AA486" s="33">
        <v>1.35</v>
      </c>
      <c r="AB486" s="33">
        <v>1.4</v>
      </c>
      <c r="AC486" s="33">
        <v>1.61</v>
      </c>
      <c r="AD486" s="33">
        <v>1.67</v>
      </c>
      <c r="AE486" s="33">
        <v>1.7</v>
      </c>
      <c r="AF486" s="34"/>
      <c r="AG486" s="34"/>
      <c r="AH486" s="34"/>
      <c r="AI486" s="34"/>
    </row>
    <row r="487" spans="1:35" ht="14.5" x14ac:dyDescent="0.35">
      <c r="A487" s="8" t="str">
        <f t="shared" si="10"/>
        <v>ForschungsquoteRumänien</v>
      </c>
      <c r="B487" s="8">
        <v>487</v>
      </c>
      <c r="C487" s="32" t="s">
        <v>236</v>
      </c>
      <c r="D487" s="32" t="s">
        <v>99</v>
      </c>
      <c r="E487" s="32" t="s">
        <v>61</v>
      </c>
      <c r="F487" s="32" t="s">
        <v>67</v>
      </c>
      <c r="G487" s="32" t="s">
        <v>32</v>
      </c>
      <c r="H487" s="32" t="s">
        <v>371</v>
      </c>
      <c r="I487" s="33">
        <v>0.37</v>
      </c>
      <c r="J487" s="33">
        <v>0.39</v>
      </c>
      <c r="K487" s="33">
        <v>0.38</v>
      </c>
      <c r="L487" s="33">
        <v>0.4</v>
      </c>
      <c r="M487" s="33">
        <v>0.39</v>
      </c>
      <c r="N487" s="33">
        <v>0.41</v>
      </c>
      <c r="O487" s="33">
        <v>0.46</v>
      </c>
      <c r="P487" s="33">
        <v>0.51</v>
      </c>
      <c r="Q487" s="33">
        <v>0.55000000000000004</v>
      </c>
      <c r="R487" s="33">
        <v>0.44</v>
      </c>
      <c r="S487" s="33">
        <v>0.45</v>
      </c>
      <c r="T487" s="33">
        <v>0.47</v>
      </c>
      <c r="U487" s="33">
        <v>0.46</v>
      </c>
      <c r="V487" s="33">
        <v>0.39</v>
      </c>
      <c r="W487" s="33">
        <v>0.38</v>
      </c>
      <c r="X487" s="33">
        <v>0.49</v>
      </c>
      <c r="Y487" s="33">
        <v>0.49</v>
      </c>
      <c r="Z487" s="33">
        <v>0.51</v>
      </c>
      <c r="AA487" s="33">
        <v>0.5</v>
      </c>
      <c r="AB487" s="33">
        <v>0.48</v>
      </c>
      <c r="AC487" s="33">
        <v>0.47</v>
      </c>
      <c r="AD487" s="33">
        <v>0.47</v>
      </c>
      <c r="AE487" s="33">
        <v>0.46</v>
      </c>
      <c r="AF487" s="34"/>
      <c r="AG487" s="34"/>
      <c r="AH487" s="34"/>
      <c r="AI487" s="34"/>
    </row>
    <row r="488" spans="1:35" ht="14.5" x14ac:dyDescent="0.35">
      <c r="A488" s="8" t="str">
        <f t="shared" si="10"/>
        <v>ForschungsquoteSchweden</v>
      </c>
      <c r="B488" s="8">
        <v>488</v>
      </c>
      <c r="C488" s="32" t="s">
        <v>236</v>
      </c>
      <c r="D488" s="32" t="s">
        <v>13</v>
      </c>
      <c r="E488" s="32" t="s">
        <v>61</v>
      </c>
      <c r="F488" s="32" t="s">
        <v>67</v>
      </c>
      <c r="G488" s="32" t="s">
        <v>32</v>
      </c>
      <c r="H488" s="32" t="s">
        <v>371</v>
      </c>
      <c r="I488" s="34"/>
      <c r="J488" s="33">
        <v>3.87</v>
      </c>
      <c r="K488" s="34"/>
      <c r="L488" s="33">
        <v>3.58</v>
      </c>
      <c r="M488" s="33">
        <v>3.37</v>
      </c>
      <c r="N488" s="33">
        <v>3.36</v>
      </c>
      <c r="O488" s="33">
        <v>3.48</v>
      </c>
      <c r="P488" s="33">
        <v>3.24</v>
      </c>
      <c r="Q488" s="33">
        <v>3.49</v>
      </c>
      <c r="R488" s="33">
        <v>3.41</v>
      </c>
      <c r="S488" s="33">
        <v>3.19</v>
      </c>
      <c r="T488" s="33">
        <v>3.21</v>
      </c>
      <c r="U488" s="33">
        <v>3.25</v>
      </c>
      <c r="V488" s="33">
        <v>3.28</v>
      </c>
      <c r="W488" s="33">
        <v>3.12</v>
      </c>
      <c r="X488" s="33">
        <v>3.24</v>
      </c>
      <c r="Y488" s="33">
        <v>3.26</v>
      </c>
      <c r="Z488" s="33">
        <v>3.39</v>
      </c>
      <c r="AA488" s="33">
        <v>3.35</v>
      </c>
      <c r="AB488" s="33">
        <v>3.4</v>
      </c>
      <c r="AC488" s="33">
        <v>3.5</v>
      </c>
      <c r="AD488" s="33">
        <v>3.42</v>
      </c>
      <c r="AE488" s="33">
        <v>3.47</v>
      </c>
      <c r="AF488" s="34"/>
      <c r="AG488" s="34"/>
      <c r="AH488" s="34"/>
      <c r="AI488" s="34"/>
    </row>
    <row r="489" spans="1:35" ht="14.5" x14ac:dyDescent="0.35">
      <c r="A489" s="8" t="str">
        <f t="shared" si="10"/>
        <v>ForschungsquoteSlowakei</v>
      </c>
      <c r="B489" s="8">
        <v>489</v>
      </c>
      <c r="C489" s="32" t="s">
        <v>236</v>
      </c>
      <c r="D489" s="32" t="s">
        <v>23</v>
      </c>
      <c r="E489" s="32" t="s">
        <v>61</v>
      </c>
      <c r="F489" s="32" t="s">
        <v>67</v>
      </c>
      <c r="G489" s="32" t="s">
        <v>32</v>
      </c>
      <c r="H489" s="32" t="s">
        <v>371</v>
      </c>
      <c r="I489" s="33">
        <v>0.64</v>
      </c>
      <c r="J489" s="33">
        <v>0.62</v>
      </c>
      <c r="K489" s="33">
        <v>0.56000000000000005</v>
      </c>
      <c r="L489" s="33">
        <v>0.56000000000000005</v>
      </c>
      <c r="M489" s="33">
        <v>0.5</v>
      </c>
      <c r="N489" s="33">
        <v>0.49</v>
      </c>
      <c r="O489" s="33">
        <v>0.47</v>
      </c>
      <c r="P489" s="33">
        <v>0.45</v>
      </c>
      <c r="Q489" s="33">
        <v>0.46</v>
      </c>
      <c r="R489" s="33">
        <v>0.47</v>
      </c>
      <c r="S489" s="33">
        <v>0.61</v>
      </c>
      <c r="T489" s="33">
        <v>0.65</v>
      </c>
      <c r="U489" s="33">
        <v>0.79</v>
      </c>
      <c r="V489" s="33">
        <v>0.82</v>
      </c>
      <c r="W489" s="33">
        <v>0.88</v>
      </c>
      <c r="X489" s="33">
        <v>1.1599999999999999</v>
      </c>
      <c r="Y489" s="33">
        <v>0.79</v>
      </c>
      <c r="Z489" s="33">
        <v>0.88</v>
      </c>
      <c r="AA489" s="33">
        <v>0.84</v>
      </c>
      <c r="AB489" s="33">
        <v>0.82</v>
      </c>
      <c r="AC489" s="33">
        <v>0.9</v>
      </c>
      <c r="AD489" s="33">
        <v>0.92</v>
      </c>
      <c r="AE489" s="33">
        <v>0.98</v>
      </c>
      <c r="AF489" s="34"/>
      <c r="AG489" s="34"/>
      <c r="AH489" s="34"/>
      <c r="AI489" s="34"/>
    </row>
    <row r="490" spans="1:35" ht="14.5" x14ac:dyDescent="0.35">
      <c r="A490" s="8" t="str">
        <f t="shared" si="10"/>
        <v>ForschungsquoteSlowenien</v>
      </c>
      <c r="B490" s="8">
        <v>490</v>
      </c>
      <c r="C490" s="32" t="s">
        <v>236</v>
      </c>
      <c r="D490" s="32" t="s">
        <v>26</v>
      </c>
      <c r="E490" s="32" t="s">
        <v>61</v>
      </c>
      <c r="F490" s="32" t="s">
        <v>67</v>
      </c>
      <c r="G490" s="32" t="s">
        <v>32</v>
      </c>
      <c r="H490" s="32" t="s">
        <v>371</v>
      </c>
      <c r="I490" s="33">
        <v>1.36</v>
      </c>
      <c r="J490" s="33">
        <v>1.47</v>
      </c>
      <c r="K490" s="33">
        <v>1.44</v>
      </c>
      <c r="L490" s="33">
        <v>1.25</v>
      </c>
      <c r="M490" s="33">
        <v>1.37</v>
      </c>
      <c r="N490" s="33">
        <v>1.42</v>
      </c>
      <c r="O490" s="33">
        <v>1.54</v>
      </c>
      <c r="P490" s="33">
        <v>1.43</v>
      </c>
      <c r="Q490" s="33">
        <v>1.63</v>
      </c>
      <c r="R490" s="33">
        <v>1.81</v>
      </c>
      <c r="S490" s="33">
        <v>2.0499999999999998</v>
      </c>
      <c r="T490" s="33">
        <v>2.41</v>
      </c>
      <c r="U490" s="33">
        <v>2.56</v>
      </c>
      <c r="V490" s="33">
        <v>2.56</v>
      </c>
      <c r="W490" s="33">
        <v>2.37</v>
      </c>
      <c r="X490" s="33">
        <v>2.2000000000000002</v>
      </c>
      <c r="Y490" s="33">
        <v>2.0099999999999998</v>
      </c>
      <c r="Z490" s="33">
        <v>1.87</v>
      </c>
      <c r="AA490" s="33">
        <v>1.95</v>
      </c>
      <c r="AB490" s="33">
        <v>2.04</v>
      </c>
      <c r="AC490" s="33">
        <v>2.14</v>
      </c>
      <c r="AD490" s="33">
        <v>2.13</v>
      </c>
      <c r="AE490" s="33">
        <v>2.1</v>
      </c>
      <c r="AF490" s="34"/>
      <c r="AG490" s="34"/>
      <c r="AH490" s="34"/>
      <c r="AI490" s="34"/>
    </row>
    <row r="491" spans="1:35" ht="14.5" x14ac:dyDescent="0.35">
      <c r="A491" s="8" t="str">
        <f t="shared" si="10"/>
        <v>ForschungsquoteSpanien</v>
      </c>
      <c r="B491" s="8">
        <v>491</v>
      </c>
      <c r="C491" s="32" t="s">
        <v>236</v>
      </c>
      <c r="D491" s="32" t="s">
        <v>8</v>
      </c>
      <c r="E491" s="32" t="s">
        <v>61</v>
      </c>
      <c r="F491" s="32" t="s">
        <v>67</v>
      </c>
      <c r="G491" s="32" t="s">
        <v>32</v>
      </c>
      <c r="H491" s="32" t="s">
        <v>371</v>
      </c>
      <c r="I491" s="33">
        <v>0.88</v>
      </c>
      <c r="J491" s="33">
        <v>0.89</v>
      </c>
      <c r="K491" s="33">
        <v>0.96</v>
      </c>
      <c r="L491" s="33">
        <v>1.02</v>
      </c>
      <c r="M491" s="33">
        <v>1.04</v>
      </c>
      <c r="N491" s="33">
        <v>1.1000000000000001</v>
      </c>
      <c r="O491" s="33">
        <v>1.18</v>
      </c>
      <c r="P491" s="33">
        <v>1.24</v>
      </c>
      <c r="Q491" s="33">
        <v>1.32</v>
      </c>
      <c r="R491" s="33">
        <v>1.36</v>
      </c>
      <c r="S491" s="33">
        <v>1.36</v>
      </c>
      <c r="T491" s="33">
        <v>1.33</v>
      </c>
      <c r="U491" s="33">
        <v>1.3</v>
      </c>
      <c r="V491" s="33">
        <v>1.27</v>
      </c>
      <c r="W491" s="33">
        <v>1.24</v>
      </c>
      <c r="X491" s="33">
        <v>1.22</v>
      </c>
      <c r="Y491" s="33">
        <v>1.19</v>
      </c>
      <c r="Z491" s="33">
        <v>1.21</v>
      </c>
      <c r="AA491" s="33">
        <v>1.24</v>
      </c>
      <c r="AB491" s="33">
        <v>1.25</v>
      </c>
      <c r="AC491" s="33">
        <v>1.41</v>
      </c>
      <c r="AD491" s="33">
        <v>1.41</v>
      </c>
      <c r="AE491" s="33">
        <v>1.44</v>
      </c>
      <c r="AF491" s="34"/>
      <c r="AG491" s="34"/>
      <c r="AH491" s="34"/>
      <c r="AI491" s="34"/>
    </row>
    <row r="492" spans="1:35" ht="14.5" x14ac:dyDescent="0.35">
      <c r="A492" s="8" t="str">
        <f t="shared" si="10"/>
        <v>ForschungsquoteTschechische Republik</v>
      </c>
      <c r="B492" s="8">
        <v>492</v>
      </c>
      <c r="C492" s="32" t="s">
        <v>236</v>
      </c>
      <c r="D492" s="32" t="s">
        <v>22</v>
      </c>
      <c r="E492" s="32" t="s">
        <v>61</v>
      </c>
      <c r="F492" s="32" t="s">
        <v>67</v>
      </c>
      <c r="G492" s="32" t="s">
        <v>32</v>
      </c>
      <c r="H492" s="32" t="s">
        <v>371</v>
      </c>
      <c r="I492" s="33">
        <v>1.1000000000000001</v>
      </c>
      <c r="J492" s="33">
        <v>1.0900000000000001</v>
      </c>
      <c r="K492" s="33">
        <v>1.0900000000000001</v>
      </c>
      <c r="L492" s="33">
        <v>1.1399999999999999</v>
      </c>
      <c r="M492" s="33">
        <v>1.1399999999999999</v>
      </c>
      <c r="N492" s="33">
        <v>1.1599999999999999</v>
      </c>
      <c r="O492" s="33">
        <v>1.23</v>
      </c>
      <c r="P492" s="33">
        <v>1.3</v>
      </c>
      <c r="Q492" s="33">
        <v>1.24</v>
      </c>
      <c r="R492" s="33">
        <v>1.29</v>
      </c>
      <c r="S492" s="33">
        <v>1.31</v>
      </c>
      <c r="T492" s="33">
        <v>1.53</v>
      </c>
      <c r="U492" s="33">
        <v>1.76</v>
      </c>
      <c r="V492" s="33">
        <v>1.87</v>
      </c>
      <c r="W492" s="33">
        <v>1.94</v>
      </c>
      <c r="X492" s="33">
        <v>1.91</v>
      </c>
      <c r="Y492" s="33">
        <v>1.65</v>
      </c>
      <c r="Z492" s="33">
        <v>1.75</v>
      </c>
      <c r="AA492" s="33">
        <v>1.88</v>
      </c>
      <c r="AB492" s="33">
        <v>1.9</v>
      </c>
      <c r="AC492" s="33">
        <v>1.95</v>
      </c>
      <c r="AD492" s="33">
        <v>1.93</v>
      </c>
      <c r="AE492" s="33">
        <v>1.89</v>
      </c>
      <c r="AF492" s="34"/>
      <c r="AG492" s="34"/>
      <c r="AH492" s="34"/>
      <c r="AI492" s="34"/>
    </row>
    <row r="493" spans="1:35" ht="14.5" x14ac:dyDescent="0.35">
      <c r="A493" s="8" t="str">
        <f t="shared" si="10"/>
        <v>ForschungsquoteUngarn</v>
      </c>
      <c r="B493" s="8">
        <v>493</v>
      </c>
      <c r="C493" s="32" t="s">
        <v>236</v>
      </c>
      <c r="D493" s="32" t="s">
        <v>24</v>
      </c>
      <c r="E493" s="32" t="s">
        <v>61</v>
      </c>
      <c r="F493" s="32" t="s">
        <v>67</v>
      </c>
      <c r="G493" s="32" t="s">
        <v>32</v>
      </c>
      <c r="H493" s="32" t="s">
        <v>371</v>
      </c>
      <c r="I493" s="33">
        <v>0.79</v>
      </c>
      <c r="J493" s="33">
        <v>0.91</v>
      </c>
      <c r="K493" s="33">
        <v>0.98</v>
      </c>
      <c r="L493" s="33">
        <v>0.92</v>
      </c>
      <c r="M493" s="33">
        <v>0.86</v>
      </c>
      <c r="N493" s="33">
        <v>0.92</v>
      </c>
      <c r="O493" s="33">
        <v>0.98</v>
      </c>
      <c r="P493" s="33">
        <v>0.95</v>
      </c>
      <c r="Q493" s="33">
        <v>0.98</v>
      </c>
      <c r="R493" s="33">
        <v>1.1299999999999999</v>
      </c>
      <c r="S493" s="33">
        <v>1.1299999999999999</v>
      </c>
      <c r="T493" s="33">
        <v>1.18</v>
      </c>
      <c r="U493" s="33">
        <v>1.25</v>
      </c>
      <c r="V493" s="33">
        <v>1.38</v>
      </c>
      <c r="W493" s="33">
        <v>1.34</v>
      </c>
      <c r="X493" s="33">
        <v>1.34</v>
      </c>
      <c r="Y493" s="33">
        <v>1.18</v>
      </c>
      <c r="Z493" s="33">
        <v>1.32</v>
      </c>
      <c r="AA493" s="33">
        <v>1.51</v>
      </c>
      <c r="AB493" s="33">
        <v>1.47</v>
      </c>
      <c r="AC493" s="33">
        <v>1.59</v>
      </c>
      <c r="AD493" s="33">
        <v>1.64</v>
      </c>
      <c r="AE493" s="33">
        <v>1.39</v>
      </c>
      <c r="AF493" s="34"/>
      <c r="AG493" s="34"/>
      <c r="AH493" s="34"/>
      <c r="AI493" s="34"/>
    </row>
    <row r="494" spans="1:35" ht="14.5" x14ac:dyDescent="0.35">
      <c r="A494" s="8" t="str">
        <f t="shared" si="10"/>
        <v>ForschungsquoteVereinigtes Königreich Großbritannien und Nordirland</v>
      </c>
      <c r="B494" s="8">
        <v>494</v>
      </c>
      <c r="C494" s="32" t="s">
        <v>236</v>
      </c>
      <c r="D494" s="32" t="s">
        <v>57</v>
      </c>
      <c r="E494" s="32" t="s">
        <v>61</v>
      </c>
      <c r="F494" s="32" t="s">
        <v>67</v>
      </c>
      <c r="G494" s="32" t="s">
        <v>32</v>
      </c>
      <c r="H494" s="32" t="s">
        <v>371</v>
      </c>
      <c r="I494" s="33">
        <v>1.62</v>
      </c>
      <c r="J494" s="33">
        <v>1.61</v>
      </c>
      <c r="K494" s="33">
        <v>1.62</v>
      </c>
      <c r="L494" s="33">
        <v>1.58</v>
      </c>
      <c r="M494" s="33">
        <v>1.54</v>
      </c>
      <c r="N494" s="33">
        <v>1.56</v>
      </c>
      <c r="O494" s="33">
        <v>1.58</v>
      </c>
      <c r="P494" s="33">
        <v>1.62</v>
      </c>
      <c r="Q494" s="33">
        <v>1.61</v>
      </c>
      <c r="R494" s="33">
        <v>1.67</v>
      </c>
      <c r="S494" s="33">
        <v>1.64</v>
      </c>
      <c r="T494" s="33">
        <v>1.65</v>
      </c>
      <c r="U494" s="33">
        <v>1.58</v>
      </c>
      <c r="V494" s="33">
        <v>1.62</v>
      </c>
      <c r="W494" s="33">
        <v>1.64</v>
      </c>
      <c r="X494" s="33">
        <v>1.65</v>
      </c>
      <c r="Y494" s="33">
        <v>1.66</v>
      </c>
      <c r="Z494" s="33">
        <v>1.68</v>
      </c>
      <c r="AA494" s="33">
        <v>1.73</v>
      </c>
      <c r="AB494" s="33">
        <v>1.76</v>
      </c>
      <c r="AC494" s="33">
        <v>2.9314399999999998</v>
      </c>
      <c r="AD494" s="33">
        <v>2.9147599999999998</v>
      </c>
      <c r="AE494" s="34"/>
      <c r="AF494" s="34"/>
      <c r="AG494" s="34"/>
      <c r="AH494" s="34"/>
      <c r="AI494" s="34"/>
    </row>
    <row r="495" spans="1:35" ht="14.5" x14ac:dyDescent="0.35">
      <c r="A495" s="8" t="str">
        <f t="shared" si="10"/>
        <v>ForschungsquoteZypern</v>
      </c>
      <c r="B495" s="8">
        <v>495</v>
      </c>
      <c r="C495" s="32" t="s">
        <v>236</v>
      </c>
      <c r="D495" s="32" t="s">
        <v>30</v>
      </c>
      <c r="E495" s="32" t="s">
        <v>61</v>
      </c>
      <c r="F495" s="32" t="s">
        <v>67</v>
      </c>
      <c r="G495" s="32" t="s">
        <v>32</v>
      </c>
      <c r="H495" s="32" t="s">
        <v>371</v>
      </c>
      <c r="I495" s="33">
        <v>0.23</v>
      </c>
      <c r="J495" s="33">
        <v>0.24</v>
      </c>
      <c r="K495" s="33">
        <v>0.28000000000000003</v>
      </c>
      <c r="L495" s="33">
        <v>0.32</v>
      </c>
      <c r="M495" s="33">
        <v>0.34</v>
      </c>
      <c r="N495" s="33">
        <v>0.37</v>
      </c>
      <c r="O495" s="33">
        <v>0.38</v>
      </c>
      <c r="P495" s="33">
        <v>0.4</v>
      </c>
      <c r="Q495" s="33">
        <v>0.39</v>
      </c>
      <c r="R495" s="33">
        <v>0.44</v>
      </c>
      <c r="S495" s="33">
        <v>0.44</v>
      </c>
      <c r="T495" s="33">
        <v>0.45</v>
      </c>
      <c r="U495" s="33">
        <v>0.44</v>
      </c>
      <c r="V495" s="33">
        <v>0.48</v>
      </c>
      <c r="W495" s="33">
        <v>0.51</v>
      </c>
      <c r="X495" s="33">
        <v>0.48</v>
      </c>
      <c r="Y495" s="33">
        <v>0.52</v>
      </c>
      <c r="Z495" s="33">
        <v>0.54</v>
      </c>
      <c r="AA495" s="33">
        <v>0.61</v>
      </c>
      <c r="AB495" s="33">
        <v>0.71</v>
      </c>
      <c r="AC495" s="33">
        <v>0.84</v>
      </c>
      <c r="AD495" s="33">
        <v>0.8</v>
      </c>
      <c r="AE495" s="33">
        <v>0.75</v>
      </c>
      <c r="AF495" s="34"/>
      <c r="AG495" s="34"/>
      <c r="AH495" s="34"/>
      <c r="AI495" s="34"/>
    </row>
    <row r="496" spans="1:35" ht="14.5" x14ac:dyDescent="0.35">
      <c r="A496" s="8" t="str">
        <f t="shared" si="10"/>
        <v>GeburtenrateBelgien</v>
      </c>
      <c r="B496" s="8">
        <v>496</v>
      </c>
      <c r="C496" s="32" t="s">
        <v>261</v>
      </c>
      <c r="D496" s="32" t="s">
        <v>9</v>
      </c>
      <c r="E496" s="32" t="s">
        <v>89</v>
      </c>
      <c r="F496" s="32" t="s">
        <v>67</v>
      </c>
      <c r="G496" s="32" t="s">
        <v>32</v>
      </c>
      <c r="H496" s="32" t="s">
        <v>372</v>
      </c>
      <c r="I496" s="33">
        <v>11.4</v>
      </c>
      <c r="J496" s="33">
        <v>11.2</v>
      </c>
      <c r="K496" s="33">
        <v>10.9</v>
      </c>
      <c r="L496" s="33">
        <v>11</v>
      </c>
      <c r="M496" s="33">
        <v>11.3</v>
      </c>
      <c r="N496" s="33">
        <v>11.4</v>
      </c>
      <c r="O496" s="33">
        <v>11.6</v>
      </c>
      <c r="P496" s="33">
        <v>11.7</v>
      </c>
      <c r="Q496" s="33">
        <v>11.9</v>
      </c>
      <c r="R496" s="33">
        <v>11.8</v>
      </c>
      <c r="S496" s="33">
        <v>11.9</v>
      </c>
      <c r="T496" s="33">
        <v>11.7</v>
      </c>
      <c r="U496" s="33">
        <v>11.5</v>
      </c>
      <c r="V496" s="33">
        <v>11.3</v>
      </c>
      <c r="W496" s="33">
        <v>11.2</v>
      </c>
      <c r="X496" s="33">
        <v>10.8</v>
      </c>
      <c r="Y496" s="33">
        <v>10.8</v>
      </c>
      <c r="Z496" s="33">
        <v>10.5</v>
      </c>
      <c r="AA496" s="33">
        <v>10.4</v>
      </c>
      <c r="AB496" s="33">
        <v>10.199999999999999</v>
      </c>
      <c r="AC496" s="33">
        <v>9.9</v>
      </c>
      <c r="AD496" s="33">
        <v>10.199999999999999</v>
      </c>
      <c r="AE496" s="33">
        <v>9.8000000000000007</v>
      </c>
      <c r="AF496" s="33">
        <v>9.4</v>
      </c>
      <c r="AG496" s="34"/>
      <c r="AH496" s="34"/>
      <c r="AI496" s="34"/>
    </row>
    <row r="497" spans="1:35" ht="14.5" x14ac:dyDescent="0.35">
      <c r="A497" s="8" t="str">
        <f t="shared" si="10"/>
        <v>GeburtenrateBulgarien</v>
      </c>
      <c r="B497" s="8">
        <v>497</v>
      </c>
      <c r="C497" s="32" t="s">
        <v>261</v>
      </c>
      <c r="D497" s="32" t="s">
        <v>25</v>
      </c>
      <c r="E497" s="32" t="s">
        <v>89</v>
      </c>
      <c r="F497" s="32" t="s">
        <v>67</v>
      </c>
      <c r="G497" s="32" t="s">
        <v>32</v>
      </c>
      <c r="H497" s="32" t="s">
        <v>372</v>
      </c>
      <c r="I497" s="33">
        <v>9</v>
      </c>
      <c r="J497" s="33">
        <v>8.5</v>
      </c>
      <c r="K497" s="33">
        <v>8.5</v>
      </c>
      <c r="L497" s="33">
        <v>8.6999999999999993</v>
      </c>
      <c r="M497" s="33">
        <v>9.1</v>
      </c>
      <c r="N497" s="33">
        <v>9.3000000000000007</v>
      </c>
      <c r="O497" s="33">
        <v>9.6999999999999993</v>
      </c>
      <c r="P497" s="33">
        <v>10</v>
      </c>
      <c r="Q497" s="33">
        <v>10.4</v>
      </c>
      <c r="R497" s="33">
        <v>10.9</v>
      </c>
      <c r="S497" s="33">
        <v>10.199999999999999</v>
      </c>
      <c r="T497" s="33">
        <v>9.6</v>
      </c>
      <c r="U497" s="33">
        <v>9.5</v>
      </c>
      <c r="V497" s="33">
        <v>9.3000000000000007</v>
      </c>
      <c r="W497" s="33">
        <v>9.6</v>
      </c>
      <c r="X497" s="33">
        <v>9.4</v>
      </c>
      <c r="Y497" s="33">
        <v>9.4</v>
      </c>
      <c r="Z497" s="33">
        <v>9.4</v>
      </c>
      <c r="AA497" s="33">
        <v>9.3000000000000007</v>
      </c>
      <c r="AB497" s="33">
        <v>9.3000000000000007</v>
      </c>
      <c r="AC497" s="33">
        <v>9</v>
      </c>
      <c r="AD497" s="33">
        <v>9</v>
      </c>
      <c r="AE497" s="33">
        <v>8.8000000000000007</v>
      </c>
      <c r="AF497" s="33">
        <v>8.9</v>
      </c>
      <c r="AG497" s="34"/>
      <c r="AH497" s="34"/>
      <c r="AI497" s="34"/>
    </row>
    <row r="498" spans="1:35" ht="14.5" x14ac:dyDescent="0.35">
      <c r="A498" s="8" t="str">
        <f t="shared" si="10"/>
        <v>GeburtenrateDänemark</v>
      </c>
      <c r="B498" s="8">
        <v>498</v>
      </c>
      <c r="C498" s="32" t="s">
        <v>261</v>
      </c>
      <c r="D498" s="32" t="s">
        <v>5</v>
      </c>
      <c r="E498" s="32" t="s">
        <v>89</v>
      </c>
      <c r="F498" s="32" t="s">
        <v>67</v>
      </c>
      <c r="G498" s="32" t="s">
        <v>32</v>
      </c>
      <c r="H498" s="32" t="s">
        <v>372</v>
      </c>
      <c r="I498" s="33">
        <v>12.6</v>
      </c>
      <c r="J498" s="33">
        <v>12.2</v>
      </c>
      <c r="K498" s="33">
        <v>11.9</v>
      </c>
      <c r="L498" s="33">
        <v>12</v>
      </c>
      <c r="M498" s="33">
        <v>12</v>
      </c>
      <c r="N498" s="33">
        <v>11.9</v>
      </c>
      <c r="O498" s="33">
        <v>12</v>
      </c>
      <c r="P498" s="33">
        <v>11.7</v>
      </c>
      <c r="Q498" s="33">
        <v>11.8</v>
      </c>
      <c r="R498" s="33">
        <v>11.4</v>
      </c>
      <c r="S498" s="33">
        <v>11.4</v>
      </c>
      <c r="T498" s="33">
        <v>10.6</v>
      </c>
      <c r="U498" s="33">
        <v>10.4</v>
      </c>
      <c r="V498" s="33">
        <v>10</v>
      </c>
      <c r="W498" s="33">
        <v>10.1</v>
      </c>
      <c r="X498" s="33">
        <v>10.199999999999999</v>
      </c>
      <c r="Y498" s="33">
        <v>10.8</v>
      </c>
      <c r="Z498" s="33">
        <v>10.6</v>
      </c>
      <c r="AA498" s="33">
        <v>10.6</v>
      </c>
      <c r="AB498" s="33">
        <v>10.5</v>
      </c>
      <c r="AC498" s="33">
        <v>10.4</v>
      </c>
      <c r="AD498" s="33">
        <v>10.8</v>
      </c>
      <c r="AE498" s="33">
        <v>9.9</v>
      </c>
      <c r="AF498" s="33">
        <v>9.6999999999999993</v>
      </c>
      <c r="AG498" s="34"/>
      <c r="AH498" s="34"/>
      <c r="AI498" s="34"/>
    </row>
    <row r="499" spans="1:35" ht="14.5" x14ac:dyDescent="0.35">
      <c r="A499" s="8" t="str">
        <f t="shared" si="10"/>
        <v>GeburtenrateDeutschland</v>
      </c>
      <c r="B499" s="8">
        <v>499</v>
      </c>
      <c r="C499" s="32" t="s">
        <v>261</v>
      </c>
      <c r="D499" s="32" t="s">
        <v>2</v>
      </c>
      <c r="E499" s="32" t="s">
        <v>89</v>
      </c>
      <c r="F499" s="32" t="s">
        <v>67</v>
      </c>
      <c r="G499" s="32" t="s">
        <v>32</v>
      </c>
      <c r="H499" s="32" t="s">
        <v>372</v>
      </c>
      <c r="I499" s="33">
        <v>9.3000000000000007</v>
      </c>
      <c r="J499" s="33">
        <v>8.9</v>
      </c>
      <c r="K499" s="33">
        <v>8.6999999999999993</v>
      </c>
      <c r="L499" s="33">
        <v>8.6</v>
      </c>
      <c r="M499" s="33">
        <v>8.6</v>
      </c>
      <c r="N499" s="33">
        <v>8.3000000000000007</v>
      </c>
      <c r="O499" s="33">
        <v>8.1999999999999993</v>
      </c>
      <c r="P499" s="33">
        <v>8.3000000000000007</v>
      </c>
      <c r="Q499" s="33">
        <v>8.3000000000000007</v>
      </c>
      <c r="R499" s="33">
        <v>8.1</v>
      </c>
      <c r="S499" s="33">
        <v>8.3000000000000007</v>
      </c>
      <c r="T499" s="33">
        <v>8.3000000000000007</v>
      </c>
      <c r="U499" s="33">
        <v>8.4</v>
      </c>
      <c r="V499" s="33">
        <v>8.5</v>
      </c>
      <c r="W499" s="33">
        <v>8.8000000000000007</v>
      </c>
      <c r="X499" s="33">
        <v>9</v>
      </c>
      <c r="Y499" s="33">
        <v>9.6</v>
      </c>
      <c r="Z499" s="33">
        <v>9.5</v>
      </c>
      <c r="AA499" s="33">
        <v>9.5</v>
      </c>
      <c r="AB499" s="33">
        <v>9.4</v>
      </c>
      <c r="AC499" s="33">
        <v>9.3000000000000007</v>
      </c>
      <c r="AD499" s="33">
        <v>9.6</v>
      </c>
      <c r="AE499" s="33">
        <v>8.8000000000000007</v>
      </c>
      <c r="AF499" s="33">
        <v>8.3000000000000007</v>
      </c>
      <c r="AG499" s="34"/>
      <c r="AH499" s="34"/>
      <c r="AI499" s="34"/>
    </row>
    <row r="500" spans="1:35" ht="14.5" x14ac:dyDescent="0.35">
      <c r="A500" s="8" t="str">
        <f t="shared" si="10"/>
        <v>GeburtenrateEstland</v>
      </c>
      <c r="B500" s="8">
        <v>500</v>
      </c>
      <c r="C500" s="32" t="s">
        <v>261</v>
      </c>
      <c r="D500" s="32" t="s">
        <v>18</v>
      </c>
      <c r="E500" s="32" t="s">
        <v>89</v>
      </c>
      <c r="F500" s="32" t="s">
        <v>67</v>
      </c>
      <c r="G500" s="32" t="s">
        <v>32</v>
      </c>
      <c r="H500" s="32" t="s">
        <v>372</v>
      </c>
      <c r="I500" s="33">
        <v>9.4</v>
      </c>
      <c r="J500" s="33">
        <v>9.1</v>
      </c>
      <c r="K500" s="33">
        <v>9.4</v>
      </c>
      <c r="L500" s="33">
        <v>9.5</v>
      </c>
      <c r="M500" s="33">
        <v>10.3</v>
      </c>
      <c r="N500" s="33">
        <v>10.6</v>
      </c>
      <c r="O500" s="33">
        <v>11</v>
      </c>
      <c r="P500" s="33">
        <v>11.8</v>
      </c>
      <c r="Q500" s="33">
        <v>12</v>
      </c>
      <c r="R500" s="33">
        <v>11.8</v>
      </c>
      <c r="S500" s="33">
        <v>11.9</v>
      </c>
      <c r="T500" s="33">
        <v>11.1</v>
      </c>
      <c r="U500" s="33">
        <v>10.6</v>
      </c>
      <c r="V500" s="33">
        <v>10.3</v>
      </c>
      <c r="W500" s="33">
        <v>10.3</v>
      </c>
      <c r="X500" s="33">
        <v>10.6</v>
      </c>
      <c r="Y500" s="33">
        <v>10.7</v>
      </c>
      <c r="Z500" s="33">
        <v>10.5</v>
      </c>
      <c r="AA500" s="33">
        <v>10.9</v>
      </c>
      <c r="AB500" s="33">
        <v>10.6</v>
      </c>
      <c r="AC500" s="33">
        <v>9.9</v>
      </c>
      <c r="AD500" s="33">
        <v>10</v>
      </c>
      <c r="AE500" s="33">
        <v>8.6</v>
      </c>
      <c r="AF500" s="33">
        <v>8</v>
      </c>
      <c r="AG500" s="34"/>
      <c r="AH500" s="34"/>
      <c r="AI500" s="34"/>
    </row>
    <row r="501" spans="1:35" ht="14.5" x14ac:dyDescent="0.35">
      <c r="A501" s="8" t="str">
        <f t="shared" si="10"/>
        <v>GeburtenrateEU27</v>
      </c>
      <c r="B501" s="8">
        <v>501</v>
      </c>
      <c r="C501" s="32" t="s">
        <v>261</v>
      </c>
      <c r="D501" s="32" t="s">
        <v>367</v>
      </c>
      <c r="E501" s="32" t="s">
        <v>89</v>
      </c>
      <c r="F501" s="32" t="s">
        <v>67</v>
      </c>
      <c r="G501" s="32" t="s">
        <v>32</v>
      </c>
      <c r="H501" s="32" t="s">
        <v>372</v>
      </c>
      <c r="I501" s="33">
        <v>10.5</v>
      </c>
      <c r="J501" s="33">
        <v>10.199999999999999</v>
      </c>
      <c r="K501" s="33">
        <v>10.1</v>
      </c>
      <c r="L501" s="33">
        <v>10.1</v>
      </c>
      <c r="M501" s="33">
        <v>10.199999999999999</v>
      </c>
      <c r="N501" s="33">
        <v>10.199999999999999</v>
      </c>
      <c r="O501" s="33">
        <v>10.3</v>
      </c>
      <c r="P501" s="33">
        <v>10.4</v>
      </c>
      <c r="Q501" s="33">
        <v>10.6</v>
      </c>
      <c r="R501" s="33">
        <v>10.5</v>
      </c>
      <c r="S501" s="33">
        <v>10.4</v>
      </c>
      <c r="T501" s="33">
        <v>10.1</v>
      </c>
      <c r="U501" s="33">
        <v>10</v>
      </c>
      <c r="V501" s="33">
        <v>9.6999999999999993</v>
      </c>
      <c r="W501" s="33">
        <v>9.9</v>
      </c>
      <c r="X501" s="33">
        <v>9.8000000000000007</v>
      </c>
      <c r="Y501" s="33">
        <v>9.9</v>
      </c>
      <c r="Z501" s="33">
        <v>9.6999999999999993</v>
      </c>
      <c r="AA501" s="33">
        <v>9.5</v>
      </c>
      <c r="AB501" s="33">
        <v>9.3000000000000007</v>
      </c>
      <c r="AC501" s="33">
        <v>9.1</v>
      </c>
      <c r="AD501" s="33">
        <v>9.1999999999999993</v>
      </c>
      <c r="AE501" s="33">
        <v>8.6999999999999993</v>
      </c>
      <c r="AF501" s="33">
        <v>8.1999999999999993</v>
      </c>
      <c r="AG501" s="34"/>
      <c r="AH501" s="34"/>
      <c r="AI501" s="34"/>
    </row>
    <row r="502" spans="1:35" ht="14.5" x14ac:dyDescent="0.35">
      <c r="A502" s="8" t="str">
        <f t="shared" si="10"/>
        <v>GeburtenrateFinnland</v>
      </c>
      <c r="B502" s="8">
        <v>502</v>
      </c>
      <c r="C502" s="32" t="s">
        <v>261</v>
      </c>
      <c r="D502" s="32" t="s">
        <v>14</v>
      </c>
      <c r="E502" s="32" t="s">
        <v>89</v>
      </c>
      <c r="F502" s="32" t="s">
        <v>67</v>
      </c>
      <c r="G502" s="32" t="s">
        <v>32</v>
      </c>
      <c r="H502" s="32" t="s">
        <v>372</v>
      </c>
      <c r="I502" s="33">
        <v>11</v>
      </c>
      <c r="J502" s="33">
        <v>10.8</v>
      </c>
      <c r="K502" s="33">
        <v>10.7</v>
      </c>
      <c r="L502" s="33">
        <v>10.9</v>
      </c>
      <c r="M502" s="33">
        <v>11</v>
      </c>
      <c r="N502" s="33">
        <v>11</v>
      </c>
      <c r="O502" s="33">
        <v>11.2</v>
      </c>
      <c r="P502" s="33">
        <v>11.1</v>
      </c>
      <c r="Q502" s="33">
        <v>11.2</v>
      </c>
      <c r="R502" s="33">
        <v>11.3</v>
      </c>
      <c r="S502" s="33">
        <v>11.4</v>
      </c>
      <c r="T502" s="33">
        <v>11.1</v>
      </c>
      <c r="U502" s="33">
        <v>11</v>
      </c>
      <c r="V502" s="33">
        <v>10.7</v>
      </c>
      <c r="W502" s="33">
        <v>10.5</v>
      </c>
      <c r="X502" s="33">
        <v>10.1</v>
      </c>
      <c r="Y502" s="33">
        <v>9.6</v>
      </c>
      <c r="Z502" s="33">
        <v>9.1</v>
      </c>
      <c r="AA502" s="33">
        <v>8.6</v>
      </c>
      <c r="AB502" s="33">
        <v>8.3000000000000007</v>
      </c>
      <c r="AC502" s="33">
        <v>8.4</v>
      </c>
      <c r="AD502" s="33">
        <v>9</v>
      </c>
      <c r="AE502" s="33">
        <v>8.1</v>
      </c>
      <c r="AF502" s="33">
        <v>7.8</v>
      </c>
      <c r="AG502" s="34"/>
      <c r="AH502" s="34"/>
      <c r="AI502" s="34"/>
    </row>
    <row r="503" spans="1:35" ht="14.5" x14ac:dyDescent="0.35">
      <c r="A503" s="8" t="str">
        <f t="shared" si="10"/>
        <v>GeburtenrateFrankreich</v>
      </c>
      <c r="B503" s="8">
        <v>503</v>
      </c>
      <c r="C503" s="32" t="s">
        <v>261</v>
      </c>
      <c r="D503" s="32" t="s">
        <v>0</v>
      </c>
      <c r="E503" s="32" t="s">
        <v>89</v>
      </c>
      <c r="F503" s="32" t="s">
        <v>67</v>
      </c>
      <c r="G503" s="32" t="s">
        <v>32</v>
      </c>
      <c r="H503" s="32" t="s">
        <v>372</v>
      </c>
      <c r="I503" s="33">
        <v>13.3</v>
      </c>
      <c r="J503" s="33">
        <v>13.1</v>
      </c>
      <c r="K503" s="33">
        <v>12.9</v>
      </c>
      <c r="L503" s="33">
        <v>12.8</v>
      </c>
      <c r="M503" s="33">
        <v>12.8</v>
      </c>
      <c r="N503" s="33">
        <v>12.8</v>
      </c>
      <c r="O503" s="33">
        <v>13.1</v>
      </c>
      <c r="P503" s="33">
        <v>12.8</v>
      </c>
      <c r="Q503" s="33">
        <v>12.9</v>
      </c>
      <c r="R503" s="33">
        <v>12.8</v>
      </c>
      <c r="S503" s="33">
        <v>12.9</v>
      </c>
      <c r="T503" s="33">
        <v>12.7</v>
      </c>
      <c r="U503" s="33">
        <v>12.6</v>
      </c>
      <c r="V503" s="33">
        <v>12.4</v>
      </c>
      <c r="W503" s="33">
        <v>12.4</v>
      </c>
      <c r="X503" s="33">
        <v>12</v>
      </c>
      <c r="Y503" s="33">
        <v>11.8</v>
      </c>
      <c r="Z503" s="33">
        <v>11.5</v>
      </c>
      <c r="AA503" s="33">
        <v>11.3</v>
      </c>
      <c r="AB503" s="33">
        <v>11.2</v>
      </c>
      <c r="AC503" s="33">
        <v>10.9</v>
      </c>
      <c r="AD503" s="33">
        <v>10.9</v>
      </c>
      <c r="AE503" s="33">
        <v>10.7</v>
      </c>
      <c r="AF503" s="33">
        <v>9.9</v>
      </c>
      <c r="AG503" s="34"/>
      <c r="AH503" s="34"/>
      <c r="AI503" s="34"/>
    </row>
    <row r="504" spans="1:35" ht="14.5" x14ac:dyDescent="0.35">
      <c r="A504" s="8" t="str">
        <f t="shared" si="10"/>
        <v>GeburtenrateGriechenland</v>
      </c>
      <c r="B504" s="8">
        <v>504</v>
      </c>
      <c r="C504" s="32" t="s">
        <v>261</v>
      </c>
      <c r="D504" s="32" t="s">
        <v>6</v>
      </c>
      <c r="E504" s="32" t="s">
        <v>89</v>
      </c>
      <c r="F504" s="32" t="s">
        <v>67</v>
      </c>
      <c r="G504" s="32" t="s">
        <v>32</v>
      </c>
      <c r="H504" s="32" t="s">
        <v>372</v>
      </c>
      <c r="I504" s="33">
        <v>9.6</v>
      </c>
      <c r="J504" s="33">
        <v>9.4</v>
      </c>
      <c r="K504" s="33">
        <v>9.5</v>
      </c>
      <c r="L504" s="33">
        <v>9.6</v>
      </c>
      <c r="M504" s="33">
        <v>9.6</v>
      </c>
      <c r="N504" s="33">
        <v>9.8000000000000007</v>
      </c>
      <c r="O504" s="33">
        <v>10.199999999999999</v>
      </c>
      <c r="P504" s="33">
        <v>10.1</v>
      </c>
      <c r="Q504" s="33">
        <v>10.7</v>
      </c>
      <c r="R504" s="33">
        <v>10.6</v>
      </c>
      <c r="S504" s="33">
        <v>10.3</v>
      </c>
      <c r="T504" s="33">
        <v>9.6</v>
      </c>
      <c r="U504" s="33">
        <v>9.1</v>
      </c>
      <c r="V504" s="33">
        <v>8.6</v>
      </c>
      <c r="W504" s="33">
        <v>8.5</v>
      </c>
      <c r="X504" s="33">
        <v>8.5</v>
      </c>
      <c r="Y504" s="33">
        <v>8.6</v>
      </c>
      <c r="Z504" s="33">
        <v>8.1999999999999993</v>
      </c>
      <c r="AA504" s="33">
        <v>8.1</v>
      </c>
      <c r="AB504" s="33">
        <v>7.8</v>
      </c>
      <c r="AC504" s="33">
        <v>7.9</v>
      </c>
      <c r="AD504" s="33">
        <v>8.1</v>
      </c>
      <c r="AE504" s="33">
        <v>7.3</v>
      </c>
      <c r="AF504" s="33">
        <v>6.8</v>
      </c>
      <c r="AG504" s="34"/>
      <c r="AH504" s="34"/>
      <c r="AI504" s="34"/>
    </row>
    <row r="505" spans="1:35" ht="14.5" x14ac:dyDescent="0.35">
      <c r="A505" s="8" t="str">
        <f t="shared" si="10"/>
        <v>GeburtenrateIrland</v>
      </c>
      <c r="B505" s="8">
        <v>505</v>
      </c>
      <c r="C505" s="32" t="s">
        <v>261</v>
      </c>
      <c r="D505" s="32" t="s">
        <v>4</v>
      </c>
      <c r="E505" s="32" t="s">
        <v>89</v>
      </c>
      <c r="F505" s="32" t="s">
        <v>67</v>
      </c>
      <c r="G505" s="32" t="s">
        <v>32</v>
      </c>
      <c r="H505" s="32" t="s">
        <v>372</v>
      </c>
      <c r="I505" s="33">
        <v>14.4</v>
      </c>
      <c r="J505" s="33">
        <v>15</v>
      </c>
      <c r="K505" s="33">
        <v>15.4</v>
      </c>
      <c r="L505" s="33">
        <v>15.4</v>
      </c>
      <c r="M505" s="33">
        <v>15.2</v>
      </c>
      <c r="N505" s="33">
        <v>14.8</v>
      </c>
      <c r="O505" s="33">
        <v>15.3</v>
      </c>
      <c r="P505" s="33">
        <v>16.2</v>
      </c>
      <c r="Q505" s="33">
        <v>16.7</v>
      </c>
      <c r="R505" s="33">
        <v>16.7</v>
      </c>
      <c r="S505" s="33">
        <v>16.5</v>
      </c>
      <c r="T505" s="33">
        <v>16.2</v>
      </c>
      <c r="U505" s="33">
        <v>15.6</v>
      </c>
      <c r="V505" s="33">
        <v>14.9</v>
      </c>
      <c r="W505" s="33">
        <v>14.4</v>
      </c>
      <c r="X505" s="33">
        <v>13.9</v>
      </c>
      <c r="Y505" s="33">
        <v>13.4</v>
      </c>
      <c r="Z505" s="33">
        <v>12.8</v>
      </c>
      <c r="AA505" s="33">
        <v>12.5</v>
      </c>
      <c r="AB505" s="33">
        <v>11.9</v>
      </c>
      <c r="AC505" s="33">
        <v>11.1</v>
      </c>
      <c r="AD505" s="33">
        <v>11.8</v>
      </c>
      <c r="AE505" s="33">
        <v>10.4</v>
      </c>
      <c r="AF505" s="33">
        <v>10.3</v>
      </c>
      <c r="AG505" s="34"/>
      <c r="AH505" s="34"/>
      <c r="AI505" s="34"/>
    </row>
    <row r="506" spans="1:35" ht="14.5" x14ac:dyDescent="0.35">
      <c r="A506" s="8" t="str">
        <f t="shared" si="10"/>
        <v>GeburtenrateItalien</v>
      </c>
      <c r="B506" s="8">
        <v>506</v>
      </c>
      <c r="C506" s="32" t="s">
        <v>261</v>
      </c>
      <c r="D506" s="32" t="s">
        <v>3</v>
      </c>
      <c r="E506" s="32" t="s">
        <v>89</v>
      </c>
      <c r="F506" s="32" t="s">
        <v>67</v>
      </c>
      <c r="G506" s="32" t="s">
        <v>32</v>
      </c>
      <c r="H506" s="32" t="s">
        <v>372</v>
      </c>
      <c r="I506" s="33">
        <v>9.5</v>
      </c>
      <c r="J506" s="33">
        <v>9.4</v>
      </c>
      <c r="K506" s="33">
        <v>9.4</v>
      </c>
      <c r="L506" s="33">
        <v>9.5</v>
      </c>
      <c r="M506" s="33">
        <v>9.6999999999999993</v>
      </c>
      <c r="N506" s="33">
        <v>9.5</v>
      </c>
      <c r="O506" s="33">
        <v>9.6</v>
      </c>
      <c r="P506" s="33">
        <v>9.6</v>
      </c>
      <c r="Q506" s="33">
        <v>9.6999999999999993</v>
      </c>
      <c r="R506" s="33">
        <v>9.6</v>
      </c>
      <c r="S506" s="33">
        <v>9.4</v>
      </c>
      <c r="T506" s="33">
        <v>9.1</v>
      </c>
      <c r="U506" s="33">
        <v>8.9</v>
      </c>
      <c r="V506" s="33">
        <v>8.5</v>
      </c>
      <c r="W506" s="33">
        <v>8.3000000000000007</v>
      </c>
      <c r="X506" s="33">
        <v>8.1</v>
      </c>
      <c r="Y506" s="33">
        <v>7.9</v>
      </c>
      <c r="Z506" s="33">
        <v>7.6</v>
      </c>
      <c r="AA506" s="33">
        <v>7.3</v>
      </c>
      <c r="AB506" s="33">
        <v>7</v>
      </c>
      <c r="AC506" s="33">
        <v>6.8</v>
      </c>
      <c r="AD506" s="33">
        <v>6.8</v>
      </c>
      <c r="AE506" s="33">
        <v>6.7</v>
      </c>
      <c r="AF506" s="33">
        <v>6.4</v>
      </c>
      <c r="AG506" s="34"/>
      <c r="AH506" s="34"/>
      <c r="AI506" s="34"/>
    </row>
    <row r="507" spans="1:35" ht="14.5" x14ac:dyDescent="0.35">
      <c r="A507" s="8" t="str">
        <f t="shared" si="10"/>
        <v>GeburtenrateKroatien</v>
      </c>
      <c r="B507" s="8">
        <v>507</v>
      </c>
      <c r="C507" s="32" t="s">
        <v>261</v>
      </c>
      <c r="D507" s="32" t="s">
        <v>27</v>
      </c>
      <c r="E507" s="32" t="s">
        <v>89</v>
      </c>
      <c r="F507" s="32" t="s">
        <v>67</v>
      </c>
      <c r="G507" s="32" t="s">
        <v>32</v>
      </c>
      <c r="H507" s="32" t="s">
        <v>372</v>
      </c>
      <c r="I507" s="33">
        <v>9.8000000000000007</v>
      </c>
      <c r="J507" s="33">
        <v>9.5</v>
      </c>
      <c r="K507" s="33">
        <v>9.3000000000000007</v>
      </c>
      <c r="L507" s="33">
        <v>9.1999999999999993</v>
      </c>
      <c r="M507" s="33">
        <v>9.4</v>
      </c>
      <c r="N507" s="33">
        <v>9.9</v>
      </c>
      <c r="O507" s="33">
        <v>9.6</v>
      </c>
      <c r="P507" s="33">
        <v>9.6999999999999993</v>
      </c>
      <c r="Q507" s="33">
        <v>10.1</v>
      </c>
      <c r="R507" s="33">
        <v>10.4</v>
      </c>
      <c r="S507" s="33">
        <v>10.1</v>
      </c>
      <c r="T507" s="33">
        <v>9.6</v>
      </c>
      <c r="U507" s="33">
        <v>9.8000000000000007</v>
      </c>
      <c r="V507" s="33">
        <v>9.4</v>
      </c>
      <c r="W507" s="33">
        <v>9.4</v>
      </c>
      <c r="X507" s="33">
        <v>9</v>
      </c>
      <c r="Y507" s="33">
        <v>9.1</v>
      </c>
      <c r="Z507" s="33">
        <v>9</v>
      </c>
      <c r="AA507" s="33">
        <v>9.3000000000000007</v>
      </c>
      <c r="AB507" s="33">
        <v>9.1</v>
      </c>
      <c r="AC507" s="33">
        <v>9.1999999999999993</v>
      </c>
      <c r="AD507" s="33">
        <v>9.4</v>
      </c>
      <c r="AE507" s="33">
        <v>8.8000000000000007</v>
      </c>
      <c r="AF507" s="33">
        <v>8.3000000000000007</v>
      </c>
      <c r="AG507" s="34"/>
      <c r="AH507" s="34"/>
      <c r="AI507" s="34"/>
    </row>
    <row r="508" spans="1:35" ht="14.5" x14ac:dyDescent="0.35">
      <c r="A508" s="8" t="str">
        <f t="shared" si="10"/>
        <v>GeburtenrateLettland</v>
      </c>
      <c r="B508" s="8">
        <v>508</v>
      </c>
      <c r="C508" s="32" t="s">
        <v>261</v>
      </c>
      <c r="D508" s="32" t="s">
        <v>19</v>
      </c>
      <c r="E508" s="32" t="s">
        <v>89</v>
      </c>
      <c r="F508" s="32" t="s">
        <v>67</v>
      </c>
      <c r="G508" s="32" t="s">
        <v>32</v>
      </c>
      <c r="H508" s="32" t="s">
        <v>372</v>
      </c>
      <c r="I508" s="33">
        <v>8.6</v>
      </c>
      <c r="J508" s="33">
        <v>8.4</v>
      </c>
      <c r="K508" s="33">
        <v>8.6999999999999993</v>
      </c>
      <c r="L508" s="33">
        <v>9.1999999999999993</v>
      </c>
      <c r="M508" s="33">
        <v>9.1</v>
      </c>
      <c r="N508" s="33">
        <v>9.8000000000000007</v>
      </c>
      <c r="O508" s="33">
        <v>10.3</v>
      </c>
      <c r="P508" s="33">
        <v>10.9</v>
      </c>
      <c r="Q508" s="33">
        <v>11.2</v>
      </c>
      <c r="R508" s="33">
        <v>10.3</v>
      </c>
      <c r="S508" s="33">
        <v>9.4</v>
      </c>
      <c r="T508" s="33">
        <v>9.1</v>
      </c>
      <c r="U508" s="33">
        <v>9.8000000000000007</v>
      </c>
      <c r="V508" s="33">
        <v>10.199999999999999</v>
      </c>
      <c r="W508" s="33">
        <v>10.9</v>
      </c>
      <c r="X508" s="33">
        <v>11.1</v>
      </c>
      <c r="Y508" s="33">
        <v>11.2</v>
      </c>
      <c r="Z508" s="33">
        <v>10.7</v>
      </c>
      <c r="AA508" s="33">
        <v>10</v>
      </c>
      <c r="AB508" s="33">
        <v>9.8000000000000007</v>
      </c>
      <c r="AC508" s="33">
        <v>9.1999999999999993</v>
      </c>
      <c r="AD508" s="33">
        <v>9.1999999999999993</v>
      </c>
      <c r="AE508" s="33">
        <v>8.5</v>
      </c>
      <c r="AF508" s="33">
        <v>7.7</v>
      </c>
      <c r="AG508" s="34"/>
      <c r="AH508" s="34"/>
      <c r="AI508" s="34"/>
    </row>
    <row r="509" spans="1:35" ht="14.5" x14ac:dyDescent="0.35">
      <c r="A509" s="8" t="str">
        <f t="shared" si="10"/>
        <v>GeburtenrateLitauen</v>
      </c>
      <c r="B509" s="8">
        <v>509</v>
      </c>
      <c r="C509" s="32" t="s">
        <v>261</v>
      </c>
      <c r="D509" s="32" t="s">
        <v>20</v>
      </c>
      <c r="E509" s="32" t="s">
        <v>89</v>
      </c>
      <c r="F509" s="32" t="s">
        <v>67</v>
      </c>
      <c r="G509" s="32" t="s">
        <v>32</v>
      </c>
      <c r="H509" s="32" t="s">
        <v>372</v>
      </c>
      <c r="I509" s="33">
        <v>9.8000000000000007</v>
      </c>
      <c r="J509" s="33">
        <v>9</v>
      </c>
      <c r="K509" s="33">
        <v>8.6</v>
      </c>
      <c r="L509" s="33">
        <v>8.8000000000000007</v>
      </c>
      <c r="M509" s="33">
        <v>8.8000000000000007</v>
      </c>
      <c r="N509" s="33">
        <v>8.9</v>
      </c>
      <c r="O509" s="33">
        <v>9.1</v>
      </c>
      <c r="P509" s="33">
        <v>9.3000000000000007</v>
      </c>
      <c r="Q509" s="33">
        <v>9.9</v>
      </c>
      <c r="R509" s="33">
        <v>10.199999999999999</v>
      </c>
      <c r="S509" s="33">
        <v>9.9</v>
      </c>
      <c r="T509" s="33">
        <v>10</v>
      </c>
      <c r="U509" s="33">
        <v>10</v>
      </c>
      <c r="V509" s="33">
        <v>9.6999999999999993</v>
      </c>
      <c r="W509" s="33">
        <v>10</v>
      </c>
      <c r="X509" s="33">
        <v>10.3</v>
      </c>
      <c r="Y509" s="33">
        <v>10.3</v>
      </c>
      <c r="Z509" s="33">
        <v>9.8000000000000007</v>
      </c>
      <c r="AA509" s="33">
        <v>9.5</v>
      </c>
      <c r="AB509" s="33">
        <v>8.9</v>
      </c>
      <c r="AC509" s="33">
        <v>8.4</v>
      </c>
      <c r="AD509" s="33">
        <v>8.3000000000000007</v>
      </c>
      <c r="AE509" s="33">
        <v>7.8</v>
      </c>
      <c r="AF509" s="33">
        <v>7.2</v>
      </c>
      <c r="AG509" s="34"/>
      <c r="AH509" s="34"/>
      <c r="AI509" s="34"/>
    </row>
    <row r="510" spans="1:35" ht="14.5" x14ac:dyDescent="0.35">
      <c r="A510" s="8" t="str">
        <f t="shared" si="10"/>
        <v>GeburtenrateLuxemburg</v>
      </c>
      <c r="B510" s="8">
        <v>510</v>
      </c>
      <c r="C510" s="32" t="s">
        <v>261</v>
      </c>
      <c r="D510" s="32" t="s">
        <v>10</v>
      </c>
      <c r="E510" s="32" t="s">
        <v>89</v>
      </c>
      <c r="F510" s="32" t="s">
        <v>67</v>
      </c>
      <c r="G510" s="32" t="s">
        <v>32</v>
      </c>
      <c r="H510" s="32" t="s">
        <v>372</v>
      </c>
      <c r="I510" s="33">
        <v>13.1</v>
      </c>
      <c r="J510" s="33">
        <v>12.4</v>
      </c>
      <c r="K510" s="33">
        <v>12</v>
      </c>
      <c r="L510" s="33">
        <v>11.7</v>
      </c>
      <c r="M510" s="33">
        <v>11.9</v>
      </c>
      <c r="N510" s="33">
        <v>11.5</v>
      </c>
      <c r="O510" s="33">
        <v>11.7</v>
      </c>
      <c r="P510" s="33">
        <v>11.4</v>
      </c>
      <c r="Q510" s="33">
        <v>11.5</v>
      </c>
      <c r="R510" s="33">
        <v>11.3</v>
      </c>
      <c r="S510" s="33">
        <v>11.6</v>
      </c>
      <c r="T510" s="33">
        <v>10.9</v>
      </c>
      <c r="U510" s="33">
        <v>11.3</v>
      </c>
      <c r="V510" s="33">
        <v>11.3</v>
      </c>
      <c r="W510" s="33">
        <v>10.9</v>
      </c>
      <c r="X510" s="33">
        <v>10.7</v>
      </c>
      <c r="Y510" s="33">
        <v>10.4</v>
      </c>
      <c r="Z510" s="33">
        <v>10.4</v>
      </c>
      <c r="AA510" s="33">
        <v>10.3</v>
      </c>
      <c r="AB510" s="33">
        <v>10</v>
      </c>
      <c r="AC510" s="33">
        <v>10.199999999999999</v>
      </c>
      <c r="AD510" s="33">
        <v>10.5</v>
      </c>
      <c r="AE510" s="33">
        <v>9.9</v>
      </c>
      <c r="AF510" s="33">
        <v>9.5</v>
      </c>
      <c r="AG510" s="34"/>
      <c r="AH510" s="34"/>
      <c r="AI510" s="34"/>
    </row>
    <row r="511" spans="1:35" ht="14.5" x14ac:dyDescent="0.35">
      <c r="A511" s="8" t="str">
        <f t="shared" si="10"/>
        <v>GeburtenrateMalta</v>
      </c>
      <c r="B511" s="8">
        <v>511</v>
      </c>
      <c r="C511" s="32" t="s">
        <v>261</v>
      </c>
      <c r="D511" s="32" t="s">
        <v>16</v>
      </c>
      <c r="E511" s="32" t="s">
        <v>89</v>
      </c>
      <c r="F511" s="32" t="s">
        <v>67</v>
      </c>
      <c r="G511" s="32" t="s">
        <v>32</v>
      </c>
      <c r="H511" s="32" t="s">
        <v>372</v>
      </c>
      <c r="I511" s="33">
        <v>11.3</v>
      </c>
      <c r="J511" s="33">
        <v>10.1</v>
      </c>
      <c r="K511" s="33">
        <v>9.9</v>
      </c>
      <c r="L511" s="33">
        <v>10.199999999999999</v>
      </c>
      <c r="M511" s="33">
        <v>9.6999999999999993</v>
      </c>
      <c r="N511" s="33">
        <v>9.6</v>
      </c>
      <c r="O511" s="33">
        <v>9.3000000000000007</v>
      </c>
      <c r="P511" s="33">
        <v>9.3000000000000007</v>
      </c>
      <c r="Q511" s="33">
        <v>9.8000000000000007</v>
      </c>
      <c r="R511" s="33">
        <v>9.8000000000000007</v>
      </c>
      <c r="S511" s="33">
        <v>9.4</v>
      </c>
      <c r="T511" s="33">
        <v>10</v>
      </c>
      <c r="U511" s="33">
        <v>9.8000000000000007</v>
      </c>
      <c r="V511" s="33">
        <v>9.5</v>
      </c>
      <c r="W511" s="33">
        <v>9.6999999999999993</v>
      </c>
      <c r="X511" s="33">
        <v>9.6999999999999993</v>
      </c>
      <c r="Y511" s="33">
        <v>9.8000000000000007</v>
      </c>
      <c r="Z511" s="33">
        <v>9.1999999999999993</v>
      </c>
      <c r="AA511" s="33">
        <v>9.1999999999999993</v>
      </c>
      <c r="AB511" s="33">
        <v>8.6</v>
      </c>
      <c r="AC511" s="33">
        <v>8.6</v>
      </c>
      <c r="AD511" s="33">
        <v>8.5</v>
      </c>
      <c r="AE511" s="33">
        <v>8.1</v>
      </c>
      <c r="AF511" s="33">
        <v>8.1</v>
      </c>
      <c r="AG511" s="34"/>
      <c r="AH511" s="34"/>
      <c r="AI511" s="34"/>
    </row>
    <row r="512" spans="1:35" ht="14.5" x14ac:dyDescent="0.35">
      <c r="A512" s="8" t="str">
        <f t="shared" si="10"/>
        <v>GeburtenrateNiederlande</v>
      </c>
      <c r="B512" s="8">
        <v>512</v>
      </c>
      <c r="C512" s="32" t="s">
        <v>261</v>
      </c>
      <c r="D512" s="32" t="s">
        <v>1</v>
      </c>
      <c r="E512" s="32" t="s">
        <v>89</v>
      </c>
      <c r="F512" s="32" t="s">
        <v>67</v>
      </c>
      <c r="G512" s="32" t="s">
        <v>32</v>
      </c>
      <c r="H512" s="32" t="s">
        <v>372</v>
      </c>
      <c r="I512" s="33">
        <v>13</v>
      </c>
      <c r="J512" s="33">
        <v>12.6</v>
      </c>
      <c r="K512" s="33">
        <v>12.5</v>
      </c>
      <c r="L512" s="33">
        <v>12.3</v>
      </c>
      <c r="M512" s="33">
        <v>11.9</v>
      </c>
      <c r="N512" s="33">
        <v>11.5</v>
      </c>
      <c r="O512" s="33">
        <v>11.3</v>
      </c>
      <c r="P512" s="33">
        <v>11.1</v>
      </c>
      <c r="Q512" s="33">
        <v>11.2</v>
      </c>
      <c r="R512" s="33">
        <v>11.2</v>
      </c>
      <c r="S512" s="33">
        <v>11.1</v>
      </c>
      <c r="T512" s="33">
        <v>10.8</v>
      </c>
      <c r="U512" s="33">
        <v>10.5</v>
      </c>
      <c r="V512" s="33">
        <v>10.199999999999999</v>
      </c>
      <c r="W512" s="33">
        <v>10.4</v>
      </c>
      <c r="X512" s="33">
        <v>10.1</v>
      </c>
      <c r="Y512" s="33">
        <v>10.1</v>
      </c>
      <c r="Z512" s="33">
        <v>9.9</v>
      </c>
      <c r="AA512" s="33">
        <v>9.8000000000000007</v>
      </c>
      <c r="AB512" s="33">
        <v>9.8000000000000007</v>
      </c>
      <c r="AC512" s="33">
        <v>9.6999999999999993</v>
      </c>
      <c r="AD512" s="33">
        <v>10.199999999999999</v>
      </c>
      <c r="AE512" s="33">
        <v>9.5</v>
      </c>
      <c r="AF512" s="33">
        <v>9.1999999999999993</v>
      </c>
      <c r="AG512" s="34"/>
      <c r="AH512" s="34"/>
      <c r="AI512" s="34"/>
    </row>
    <row r="513" spans="1:35" ht="14.5" x14ac:dyDescent="0.35">
      <c r="A513" s="8" t="str">
        <f t="shared" si="10"/>
        <v>GeburtenrateÖsterreich</v>
      </c>
      <c r="B513" s="8">
        <v>513</v>
      </c>
      <c r="C513" s="32" t="s">
        <v>261</v>
      </c>
      <c r="D513" s="32" t="s">
        <v>56</v>
      </c>
      <c r="E513" s="32" t="s">
        <v>89</v>
      </c>
      <c r="F513" s="32" t="s">
        <v>67</v>
      </c>
      <c r="G513" s="32" t="s">
        <v>32</v>
      </c>
      <c r="H513" s="32" t="s">
        <v>372</v>
      </c>
      <c r="I513" s="33">
        <v>9.8000000000000007</v>
      </c>
      <c r="J513" s="33">
        <v>9.4</v>
      </c>
      <c r="K513" s="33">
        <v>9.6999999999999993</v>
      </c>
      <c r="L513" s="33">
        <v>9.5</v>
      </c>
      <c r="M513" s="33">
        <v>9.6999999999999993</v>
      </c>
      <c r="N513" s="33">
        <v>9.5</v>
      </c>
      <c r="O513" s="33">
        <v>9.4</v>
      </c>
      <c r="P513" s="33">
        <v>9.1999999999999993</v>
      </c>
      <c r="Q513" s="33">
        <v>9.3000000000000007</v>
      </c>
      <c r="R513" s="33">
        <v>9.1999999999999993</v>
      </c>
      <c r="S513" s="33">
        <v>9.4</v>
      </c>
      <c r="T513" s="33">
        <v>9.3000000000000007</v>
      </c>
      <c r="U513" s="33">
        <v>9.4</v>
      </c>
      <c r="V513" s="33">
        <v>9.4</v>
      </c>
      <c r="W513" s="33">
        <v>9.6</v>
      </c>
      <c r="X513" s="33">
        <v>9.8000000000000007</v>
      </c>
      <c r="Y513" s="33">
        <v>10</v>
      </c>
      <c r="Z513" s="33">
        <v>10</v>
      </c>
      <c r="AA513" s="33">
        <v>9.6999999999999993</v>
      </c>
      <c r="AB513" s="33">
        <v>9.6</v>
      </c>
      <c r="AC513" s="33">
        <v>9.4</v>
      </c>
      <c r="AD513" s="33">
        <v>9.6</v>
      </c>
      <c r="AE513" s="33">
        <v>9.1</v>
      </c>
      <c r="AF513" s="33">
        <v>8.5</v>
      </c>
      <c r="AG513" s="34"/>
      <c r="AH513" s="34"/>
      <c r="AI513" s="34"/>
    </row>
    <row r="514" spans="1:35" ht="14.5" x14ac:dyDescent="0.35">
      <c r="A514" s="8" t="str">
        <f t="shared" si="10"/>
        <v>GeburtenratePolen</v>
      </c>
      <c r="B514" s="8">
        <v>514</v>
      </c>
      <c r="C514" s="32" t="s">
        <v>261</v>
      </c>
      <c r="D514" s="32" t="s">
        <v>21</v>
      </c>
      <c r="E514" s="32" t="s">
        <v>89</v>
      </c>
      <c r="F514" s="32" t="s">
        <v>67</v>
      </c>
      <c r="G514" s="32" t="s">
        <v>32</v>
      </c>
      <c r="H514" s="32" t="s">
        <v>372</v>
      </c>
      <c r="I514" s="33">
        <v>9.9</v>
      </c>
      <c r="J514" s="33">
        <v>9.6</v>
      </c>
      <c r="K514" s="33">
        <v>9.3000000000000007</v>
      </c>
      <c r="L514" s="33">
        <v>9.1999999999999993</v>
      </c>
      <c r="M514" s="33">
        <v>9.3000000000000007</v>
      </c>
      <c r="N514" s="33">
        <v>9.5</v>
      </c>
      <c r="O514" s="33">
        <v>9.8000000000000007</v>
      </c>
      <c r="P514" s="33">
        <v>10.199999999999999</v>
      </c>
      <c r="Q514" s="33">
        <v>10.9</v>
      </c>
      <c r="R514" s="33">
        <v>10.9</v>
      </c>
      <c r="S514" s="33">
        <v>10.9</v>
      </c>
      <c r="T514" s="33">
        <v>10.199999999999999</v>
      </c>
      <c r="U514" s="33">
        <v>10.1</v>
      </c>
      <c r="V514" s="33">
        <v>9.6999999999999993</v>
      </c>
      <c r="W514" s="33">
        <v>9.9</v>
      </c>
      <c r="X514" s="33">
        <v>9.6999999999999993</v>
      </c>
      <c r="Y514" s="33">
        <v>10.1</v>
      </c>
      <c r="Z514" s="33">
        <v>10.6</v>
      </c>
      <c r="AA514" s="33">
        <v>10.199999999999999</v>
      </c>
      <c r="AB514" s="33">
        <v>9.9</v>
      </c>
      <c r="AC514" s="33">
        <v>9.4</v>
      </c>
      <c r="AD514" s="33">
        <v>9</v>
      </c>
      <c r="AE514" s="33">
        <v>8.3000000000000007</v>
      </c>
      <c r="AF514" s="33">
        <v>7.4</v>
      </c>
      <c r="AG514" s="34"/>
      <c r="AH514" s="34"/>
      <c r="AI514" s="34"/>
    </row>
    <row r="515" spans="1:35" ht="14.5" x14ac:dyDescent="0.35">
      <c r="A515" s="8" t="str">
        <f t="shared" si="10"/>
        <v>GeburtenratePortugal</v>
      </c>
      <c r="B515" s="8">
        <v>515</v>
      </c>
      <c r="C515" s="32" t="s">
        <v>261</v>
      </c>
      <c r="D515" s="32" t="s">
        <v>7</v>
      </c>
      <c r="E515" s="32" t="s">
        <v>89</v>
      </c>
      <c r="F515" s="32" t="s">
        <v>67</v>
      </c>
      <c r="G515" s="32" t="s">
        <v>32</v>
      </c>
      <c r="H515" s="32" t="s">
        <v>372</v>
      </c>
      <c r="I515" s="33">
        <v>11.7</v>
      </c>
      <c r="J515" s="33">
        <v>10.9</v>
      </c>
      <c r="K515" s="33">
        <v>11</v>
      </c>
      <c r="L515" s="33">
        <v>10.8</v>
      </c>
      <c r="M515" s="33">
        <v>10.4</v>
      </c>
      <c r="N515" s="33">
        <v>10.4</v>
      </c>
      <c r="O515" s="33">
        <v>10</v>
      </c>
      <c r="P515" s="33">
        <v>9.6999999999999993</v>
      </c>
      <c r="Q515" s="33">
        <v>9.9</v>
      </c>
      <c r="R515" s="33">
        <v>9.4</v>
      </c>
      <c r="S515" s="33">
        <v>9.6</v>
      </c>
      <c r="T515" s="33">
        <v>9.1999999999999993</v>
      </c>
      <c r="U515" s="33">
        <v>8.5</v>
      </c>
      <c r="V515" s="33">
        <v>7.9</v>
      </c>
      <c r="W515" s="33">
        <v>7.9</v>
      </c>
      <c r="X515" s="33">
        <v>8.1999999999999993</v>
      </c>
      <c r="Y515" s="33">
        <v>8.4</v>
      </c>
      <c r="Z515" s="33">
        <v>8.3000000000000007</v>
      </c>
      <c r="AA515" s="33">
        <v>8.4</v>
      </c>
      <c r="AB515" s="33">
        <v>8.4</v>
      </c>
      <c r="AC515" s="33">
        <v>8.1</v>
      </c>
      <c r="AD515" s="33">
        <v>7.6</v>
      </c>
      <c r="AE515" s="33">
        <v>8</v>
      </c>
      <c r="AF515" s="33">
        <v>8.1</v>
      </c>
      <c r="AG515" s="34"/>
      <c r="AH515" s="34"/>
      <c r="AI515" s="34"/>
    </row>
    <row r="516" spans="1:35" ht="14.5" x14ac:dyDescent="0.35">
      <c r="A516" s="8" t="str">
        <f t="shared" si="10"/>
        <v>GeburtenrateRumänien</v>
      </c>
      <c r="B516" s="8">
        <v>516</v>
      </c>
      <c r="C516" s="32" t="s">
        <v>261</v>
      </c>
      <c r="D516" s="32" t="s">
        <v>99</v>
      </c>
      <c r="E516" s="32" t="s">
        <v>89</v>
      </c>
      <c r="F516" s="32" t="s">
        <v>67</v>
      </c>
      <c r="G516" s="32" t="s">
        <v>32</v>
      </c>
      <c r="H516" s="32" t="s">
        <v>372</v>
      </c>
      <c r="I516" s="33">
        <v>10.4</v>
      </c>
      <c r="J516" s="33">
        <v>10</v>
      </c>
      <c r="K516" s="33">
        <v>9.6999999999999993</v>
      </c>
      <c r="L516" s="33">
        <v>9.8000000000000007</v>
      </c>
      <c r="M516" s="33">
        <v>10.1</v>
      </c>
      <c r="N516" s="33">
        <v>10.4</v>
      </c>
      <c r="O516" s="33">
        <v>10.4</v>
      </c>
      <c r="P516" s="33">
        <v>10.3</v>
      </c>
      <c r="Q516" s="33">
        <v>10.8</v>
      </c>
      <c r="R516" s="33">
        <v>10.9</v>
      </c>
      <c r="S516" s="33">
        <v>10.5</v>
      </c>
      <c r="T516" s="33">
        <v>9.6999999999999993</v>
      </c>
      <c r="U516" s="33">
        <v>10</v>
      </c>
      <c r="V516" s="33">
        <v>9.4</v>
      </c>
      <c r="W516" s="33">
        <v>10</v>
      </c>
      <c r="X516" s="33">
        <v>10.199999999999999</v>
      </c>
      <c r="Y516" s="33">
        <v>10.4</v>
      </c>
      <c r="Z516" s="33">
        <v>10.8</v>
      </c>
      <c r="AA516" s="33">
        <v>10.4</v>
      </c>
      <c r="AB516" s="33">
        <v>10.3</v>
      </c>
      <c r="AC516" s="33">
        <v>10.3</v>
      </c>
      <c r="AD516" s="33">
        <v>10.1</v>
      </c>
      <c r="AE516" s="33">
        <v>9.4</v>
      </c>
      <c r="AF516" s="33">
        <v>8</v>
      </c>
      <c r="AG516" s="34"/>
      <c r="AH516" s="34"/>
      <c r="AI516" s="34"/>
    </row>
    <row r="517" spans="1:35" ht="14.5" x14ac:dyDescent="0.35">
      <c r="A517" s="8" t="str">
        <f t="shared" si="10"/>
        <v>GeburtenrateSchweden</v>
      </c>
      <c r="B517" s="8">
        <v>517</v>
      </c>
      <c r="C517" s="32" t="s">
        <v>261</v>
      </c>
      <c r="D517" s="32" t="s">
        <v>13</v>
      </c>
      <c r="E517" s="32" t="s">
        <v>89</v>
      </c>
      <c r="F517" s="32" t="s">
        <v>67</v>
      </c>
      <c r="G517" s="32" t="s">
        <v>32</v>
      </c>
      <c r="H517" s="32" t="s">
        <v>372</v>
      </c>
      <c r="I517" s="33">
        <v>10.199999999999999</v>
      </c>
      <c r="J517" s="33">
        <v>10.3</v>
      </c>
      <c r="K517" s="33">
        <v>10.7</v>
      </c>
      <c r="L517" s="33">
        <v>11.1</v>
      </c>
      <c r="M517" s="33">
        <v>11.2</v>
      </c>
      <c r="N517" s="33">
        <v>11.2</v>
      </c>
      <c r="O517" s="33">
        <v>11.7</v>
      </c>
      <c r="P517" s="33">
        <v>11.7</v>
      </c>
      <c r="Q517" s="33">
        <v>11.9</v>
      </c>
      <c r="R517" s="33">
        <v>12</v>
      </c>
      <c r="S517" s="33">
        <v>12.3</v>
      </c>
      <c r="T517" s="33">
        <v>11.8</v>
      </c>
      <c r="U517" s="33">
        <v>11.9</v>
      </c>
      <c r="V517" s="33">
        <v>11.8</v>
      </c>
      <c r="W517" s="33">
        <v>11.9</v>
      </c>
      <c r="X517" s="33">
        <v>11.7</v>
      </c>
      <c r="Y517" s="33">
        <v>11.8</v>
      </c>
      <c r="Z517" s="33">
        <v>11.5</v>
      </c>
      <c r="AA517" s="33">
        <v>11.4</v>
      </c>
      <c r="AB517" s="33">
        <v>11.1</v>
      </c>
      <c r="AC517" s="33">
        <v>10.9</v>
      </c>
      <c r="AD517" s="33">
        <v>11</v>
      </c>
      <c r="AE517" s="33">
        <v>10</v>
      </c>
      <c r="AF517" s="33">
        <v>9.5</v>
      </c>
      <c r="AG517" s="34"/>
      <c r="AH517" s="34"/>
      <c r="AI517" s="34"/>
    </row>
    <row r="518" spans="1:35" ht="14.5" x14ac:dyDescent="0.35">
      <c r="A518" s="8" t="str">
        <f t="shared" si="10"/>
        <v>GeburtenrateSlowakei</v>
      </c>
      <c r="B518" s="8">
        <v>518</v>
      </c>
      <c r="C518" s="32" t="s">
        <v>261</v>
      </c>
      <c r="D518" s="32" t="s">
        <v>23</v>
      </c>
      <c r="E518" s="32" t="s">
        <v>89</v>
      </c>
      <c r="F518" s="32" t="s">
        <v>67</v>
      </c>
      <c r="G518" s="32" t="s">
        <v>32</v>
      </c>
      <c r="H518" s="32" t="s">
        <v>372</v>
      </c>
      <c r="I518" s="33">
        <v>10.199999999999999</v>
      </c>
      <c r="J518" s="33">
        <v>9.5</v>
      </c>
      <c r="K518" s="33">
        <v>9.5</v>
      </c>
      <c r="L518" s="33">
        <v>9.6</v>
      </c>
      <c r="M518" s="33">
        <v>10</v>
      </c>
      <c r="N518" s="33">
        <v>10.1</v>
      </c>
      <c r="O518" s="33">
        <v>10</v>
      </c>
      <c r="P518" s="33">
        <v>10.1</v>
      </c>
      <c r="Q518" s="33">
        <v>10.7</v>
      </c>
      <c r="R518" s="33">
        <v>11.4</v>
      </c>
      <c r="S518" s="33">
        <v>11.2</v>
      </c>
      <c r="T518" s="33">
        <v>11.3</v>
      </c>
      <c r="U518" s="33">
        <v>10.3</v>
      </c>
      <c r="V518" s="33">
        <v>10.1</v>
      </c>
      <c r="W518" s="33">
        <v>10.199999999999999</v>
      </c>
      <c r="X518" s="33">
        <v>10.3</v>
      </c>
      <c r="Y518" s="33">
        <v>10.6</v>
      </c>
      <c r="Z518" s="33">
        <v>10.7</v>
      </c>
      <c r="AA518" s="33">
        <v>10.6</v>
      </c>
      <c r="AB518" s="33">
        <v>10.5</v>
      </c>
      <c r="AC518" s="33">
        <v>10.4</v>
      </c>
      <c r="AD518" s="33">
        <v>10.4</v>
      </c>
      <c r="AE518" s="33">
        <v>9.6999999999999993</v>
      </c>
      <c r="AF518" s="33">
        <v>9</v>
      </c>
      <c r="AG518" s="34"/>
      <c r="AH518" s="34"/>
      <c r="AI518" s="34"/>
    </row>
    <row r="519" spans="1:35" ht="14.5" x14ac:dyDescent="0.35">
      <c r="A519" s="8" t="str">
        <f t="shared" si="10"/>
        <v>GeburtenrateSlowenien</v>
      </c>
      <c r="B519" s="8">
        <v>519</v>
      </c>
      <c r="C519" s="32" t="s">
        <v>261</v>
      </c>
      <c r="D519" s="32" t="s">
        <v>26</v>
      </c>
      <c r="E519" s="32" t="s">
        <v>89</v>
      </c>
      <c r="F519" s="32" t="s">
        <v>67</v>
      </c>
      <c r="G519" s="32" t="s">
        <v>32</v>
      </c>
      <c r="H519" s="32" t="s">
        <v>372</v>
      </c>
      <c r="I519" s="33">
        <v>9.1</v>
      </c>
      <c r="J519" s="33">
        <v>8.8000000000000007</v>
      </c>
      <c r="K519" s="33">
        <v>8.8000000000000007</v>
      </c>
      <c r="L519" s="33">
        <v>8.6999999999999993</v>
      </c>
      <c r="M519" s="33">
        <v>9</v>
      </c>
      <c r="N519" s="33">
        <v>9.1</v>
      </c>
      <c r="O519" s="33">
        <v>9.4</v>
      </c>
      <c r="P519" s="33">
        <v>9.8000000000000007</v>
      </c>
      <c r="Q519" s="33">
        <v>10.8</v>
      </c>
      <c r="R519" s="33">
        <v>10.7</v>
      </c>
      <c r="S519" s="33">
        <v>10.9</v>
      </c>
      <c r="T519" s="33">
        <v>10.7</v>
      </c>
      <c r="U519" s="33">
        <v>10.7</v>
      </c>
      <c r="V519" s="33">
        <v>10.199999999999999</v>
      </c>
      <c r="W519" s="33">
        <v>10.3</v>
      </c>
      <c r="X519" s="33">
        <v>10</v>
      </c>
      <c r="Y519" s="33">
        <v>9.9</v>
      </c>
      <c r="Z519" s="33">
        <v>9.8000000000000007</v>
      </c>
      <c r="AA519" s="33">
        <v>9.4</v>
      </c>
      <c r="AB519" s="33">
        <v>9.3000000000000007</v>
      </c>
      <c r="AC519" s="33">
        <v>8.9</v>
      </c>
      <c r="AD519" s="33">
        <v>9</v>
      </c>
      <c r="AE519" s="33">
        <v>8.3000000000000007</v>
      </c>
      <c r="AF519" s="33">
        <v>8</v>
      </c>
      <c r="AG519" s="34"/>
      <c r="AH519" s="34"/>
      <c r="AI519" s="34"/>
    </row>
    <row r="520" spans="1:35" ht="14.5" x14ac:dyDescent="0.35">
      <c r="A520" s="8" t="str">
        <f t="shared" si="10"/>
        <v>GeburtenrateSpanien</v>
      </c>
      <c r="B520" s="8">
        <v>520</v>
      </c>
      <c r="C520" s="32" t="s">
        <v>261</v>
      </c>
      <c r="D520" s="32" t="s">
        <v>8</v>
      </c>
      <c r="E520" s="32" t="s">
        <v>89</v>
      </c>
      <c r="F520" s="32" t="s">
        <v>67</v>
      </c>
      <c r="G520" s="32" t="s">
        <v>32</v>
      </c>
      <c r="H520" s="32" t="s">
        <v>372</v>
      </c>
      <c r="I520" s="33">
        <v>9.8000000000000007</v>
      </c>
      <c r="J520" s="33">
        <v>9.9</v>
      </c>
      <c r="K520" s="33">
        <v>10.1</v>
      </c>
      <c r="L520" s="33">
        <v>10.4</v>
      </c>
      <c r="M520" s="33">
        <v>10.6</v>
      </c>
      <c r="N520" s="33">
        <v>10.6</v>
      </c>
      <c r="O520" s="33">
        <v>10.8</v>
      </c>
      <c r="P520" s="33">
        <v>10.9</v>
      </c>
      <c r="Q520" s="33">
        <v>11.3</v>
      </c>
      <c r="R520" s="33">
        <v>10.6</v>
      </c>
      <c r="S520" s="33">
        <v>10.4</v>
      </c>
      <c r="T520" s="33">
        <v>10.1</v>
      </c>
      <c r="U520" s="33">
        <v>9.6999999999999993</v>
      </c>
      <c r="V520" s="33">
        <v>9.1</v>
      </c>
      <c r="W520" s="33">
        <v>9.1999999999999993</v>
      </c>
      <c r="X520" s="33">
        <v>9</v>
      </c>
      <c r="Y520" s="33">
        <v>8.8000000000000007</v>
      </c>
      <c r="Z520" s="33">
        <v>8.4</v>
      </c>
      <c r="AA520" s="33">
        <v>7.9</v>
      </c>
      <c r="AB520" s="33">
        <v>7.6</v>
      </c>
      <c r="AC520" s="33">
        <v>7.2</v>
      </c>
      <c r="AD520" s="33">
        <v>7.1</v>
      </c>
      <c r="AE520" s="33">
        <v>6.9</v>
      </c>
      <c r="AF520" s="33">
        <v>6.7</v>
      </c>
      <c r="AG520" s="34"/>
      <c r="AH520" s="34"/>
      <c r="AI520" s="34"/>
    </row>
    <row r="521" spans="1:35" ht="14.5" x14ac:dyDescent="0.35">
      <c r="A521" s="8" t="str">
        <f t="shared" si="10"/>
        <v>GeburtenrateTschechische Republik</v>
      </c>
      <c r="B521" s="8">
        <v>521</v>
      </c>
      <c r="C521" s="32" t="s">
        <v>261</v>
      </c>
      <c r="D521" s="32" t="s">
        <v>22</v>
      </c>
      <c r="E521" s="32" t="s">
        <v>89</v>
      </c>
      <c r="F521" s="32" t="s">
        <v>67</v>
      </c>
      <c r="G521" s="32" t="s">
        <v>32</v>
      </c>
      <c r="H521" s="32" t="s">
        <v>372</v>
      </c>
      <c r="I521" s="33">
        <v>8.9</v>
      </c>
      <c r="J521" s="33">
        <v>8.9</v>
      </c>
      <c r="K521" s="33">
        <v>9.1</v>
      </c>
      <c r="L521" s="33">
        <v>9.1999999999999993</v>
      </c>
      <c r="M521" s="33">
        <v>9.6</v>
      </c>
      <c r="N521" s="33">
        <v>10</v>
      </c>
      <c r="O521" s="33">
        <v>10.3</v>
      </c>
      <c r="P521" s="33">
        <v>11.1</v>
      </c>
      <c r="Q521" s="33">
        <v>11.5</v>
      </c>
      <c r="R521" s="33">
        <v>11.3</v>
      </c>
      <c r="S521" s="33">
        <v>11.2</v>
      </c>
      <c r="T521" s="33">
        <v>10.4</v>
      </c>
      <c r="U521" s="33">
        <v>10.3</v>
      </c>
      <c r="V521" s="33">
        <v>10.199999999999999</v>
      </c>
      <c r="W521" s="33">
        <v>10.4</v>
      </c>
      <c r="X521" s="33">
        <v>10.5</v>
      </c>
      <c r="Y521" s="33">
        <v>10.7</v>
      </c>
      <c r="Z521" s="33">
        <v>10.8</v>
      </c>
      <c r="AA521" s="33">
        <v>10.7</v>
      </c>
      <c r="AB521" s="33">
        <v>10.5</v>
      </c>
      <c r="AC521" s="33">
        <v>10.3</v>
      </c>
      <c r="AD521" s="33">
        <v>10.6</v>
      </c>
      <c r="AE521" s="33">
        <v>9.5</v>
      </c>
      <c r="AF521" s="33">
        <v>8.4</v>
      </c>
      <c r="AG521" s="34"/>
      <c r="AH521" s="34"/>
      <c r="AI521" s="34"/>
    </row>
    <row r="522" spans="1:35" ht="14.5" x14ac:dyDescent="0.35">
      <c r="A522" s="8" t="str">
        <f t="shared" si="10"/>
        <v>GeburtenrateUngarn</v>
      </c>
      <c r="B522" s="8">
        <v>522</v>
      </c>
      <c r="C522" s="32" t="s">
        <v>261</v>
      </c>
      <c r="D522" s="32" t="s">
        <v>24</v>
      </c>
      <c r="E522" s="32" t="s">
        <v>89</v>
      </c>
      <c r="F522" s="32" t="s">
        <v>67</v>
      </c>
      <c r="G522" s="32" t="s">
        <v>32</v>
      </c>
      <c r="H522" s="32" t="s">
        <v>372</v>
      </c>
      <c r="I522" s="33">
        <v>9.6</v>
      </c>
      <c r="J522" s="33">
        <v>9.5</v>
      </c>
      <c r="K522" s="33">
        <v>9.5</v>
      </c>
      <c r="L522" s="33">
        <v>9.3000000000000007</v>
      </c>
      <c r="M522" s="33">
        <v>9.4</v>
      </c>
      <c r="N522" s="33">
        <v>9.6999999999999993</v>
      </c>
      <c r="O522" s="33">
        <v>9.9</v>
      </c>
      <c r="P522" s="33">
        <v>9.6999999999999993</v>
      </c>
      <c r="Q522" s="33">
        <v>9.9</v>
      </c>
      <c r="R522" s="33">
        <v>9.6</v>
      </c>
      <c r="S522" s="33">
        <v>9</v>
      </c>
      <c r="T522" s="33">
        <v>8.8000000000000007</v>
      </c>
      <c r="U522" s="33">
        <v>9.1</v>
      </c>
      <c r="V522" s="33">
        <v>9.1</v>
      </c>
      <c r="W522" s="33">
        <v>9.5</v>
      </c>
      <c r="X522" s="33">
        <v>9.4</v>
      </c>
      <c r="Y522" s="33">
        <v>9.8000000000000007</v>
      </c>
      <c r="Z522" s="33">
        <v>9.6999999999999993</v>
      </c>
      <c r="AA522" s="33">
        <v>9.6</v>
      </c>
      <c r="AB522" s="33">
        <v>9.6</v>
      </c>
      <c r="AC522" s="33">
        <v>9.6999999999999993</v>
      </c>
      <c r="AD522" s="33">
        <v>9.8000000000000007</v>
      </c>
      <c r="AE522" s="33">
        <v>9.3000000000000007</v>
      </c>
      <c r="AF522" s="33">
        <v>9.1</v>
      </c>
      <c r="AG522" s="34"/>
      <c r="AH522" s="34"/>
      <c r="AI522" s="34"/>
    </row>
    <row r="523" spans="1:35" ht="14.5" x14ac:dyDescent="0.35">
      <c r="A523" s="8" t="str">
        <f t="shared" si="10"/>
        <v>GeburtenrateVereinigtes Königreich Großbritannien und Nordirland</v>
      </c>
      <c r="B523" s="8">
        <v>523</v>
      </c>
      <c r="C523" s="32" t="s">
        <v>261</v>
      </c>
      <c r="D523" s="32" t="s">
        <v>57</v>
      </c>
      <c r="E523" s="32" t="s">
        <v>89</v>
      </c>
      <c r="F523" s="32" t="s">
        <v>67</v>
      </c>
      <c r="G523" s="32" t="s">
        <v>32</v>
      </c>
      <c r="H523" s="32" t="s">
        <v>372</v>
      </c>
      <c r="I523" s="33">
        <v>11.5</v>
      </c>
      <c r="J523" s="33">
        <v>11.3</v>
      </c>
      <c r="K523" s="33">
        <v>11.3</v>
      </c>
      <c r="L523" s="33">
        <v>11.7</v>
      </c>
      <c r="M523" s="33">
        <v>11.9</v>
      </c>
      <c r="N523" s="33">
        <v>12</v>
      </c>
      <c r="O523" s="33">
        <v>12.3</v>
      </c>
      <c r="P523" s="33">
        <v>12.6</v>
      </c>
      <c r="Q523" s="33">
        <v>12.9</v>
      </c>
      <c r="R523" s="33">
        <v>12.7</v>
      </c>
      <c r="S523" s="33">
        <v>12.9</v>
      </c>
      <c r="T523" s="33">
        <v>12.8</v>
      </c>
      <c r="U523" s="33">
        <v>12.8</v>
      </c>
      <c r="V523" s="33">
        <v>12.1</v>
      </c>
      <c r="W523" s="33">
        <v>12</v>
      </c>
      <c r="X523" s="33">
        <v>11.9</v>
      </c>
      <c r="Y523" s="33">
        <v>11.8</v>
      </c>
      <c r="Z523" s="33">
        <v>11.4</v>
      </c>
      <c r="AA523" s="33">
        <v>11</v>
      </c>
      <c r="AB523" s="33">
        <v>10.7</v>
      </c>
      <c r="AC523" s="33">
        <v>10.74</v>
      </c>
      <c r="AD523" s="33">
        <v>10.77</v>
      </c>
      <c r="AE523" s="33">
        <v>10.79</v>
      </c>
      <c r="AF523" s="33">
        <v>10.8</v>
      </c>
      <c r="AG523" s="34"/>
      <c r="AH523" s="34"/>
      <c r="AI523" s="34"/>
    </row>
    <row r="524" spans="1:35" ht="14.5" x14ac:dyDescent="0.35">
      <c r="A524" s="8" t="str">
        <f t="shared" si="10"/>
        <v>GeburtenrateZypern</v>
      </c>
      <c r="B524" s="8">
        <v>524</v>
      </c>
      <c r="C524" s="32" t="s">
        <v>261</v>
      </c>
      <c r="D524" s="32" t="s">
        <v>30</v>
      </c>
      <c r="E524" s="32" t="s">
        <v>89</v>
      </c>
      <c r="F524" s="32" t="s">
        <v>67</v>
      </c>
      <c r="G524" s="32" t="s">
        <v>32</v>
      </c>
      <c r="H524" s="32" t="s">
        <v>372</v>
      </c>
      <c r="I524" s="33">
        <v>12.2</v>
      </c>
      <c r="J524" s="33">
        <v>11.6</v>
      </c>
      <c r="K524" s="33">
        <v>11.1</v>
      </c>
      <c r="L524" s="33">
        <v>11.3</v>
      </c>
      <c r="M524" s="33">
        <v>11.4</v>
      </c>
      <c r="N524" s="33">
        <v>11.2</v>
      </c>
      <c r="O524" s="33">
        <v>11.6</v>
      </c>
      <c r="P524" s="33">
        <v>11.2</v>
      </c>
      <c r="Q524" s="33">
        <v>11.7</v>
      </c>
      <c r="R524" s="33">
        <v>11.9</v>
      </c>
      <c r="S524" s="33">
        <v>11.8</v>
      </c>
      <c r="T524" s="33">
        <v>11.3</v>
      </c>
      <c r="U524" s="33">
        <v>11.8</v>
      </c>
      <c r="V524" s="33">
        <v>10.8</v>
      </c>
      <c r="W524" s="33">
        <v>10.9</v>
      </c>
      <c r="X524" s="33">
        <v>10.8</v>
      </c>
      <c r="Y524" s="33">
        <v>11.1</v>
      </c>
      <c r="Z524" s="33">
        <v>10.7</v>
      </c>
      <c r="AA524" s="33">
        <v>10.7</v>
      </c>
      <c r="AB524" s="33">
        <v>10.8</v>
      </c>
      <c r="AC524" s="33">
        <v>11.1</v>
      </c>
      <c r="AD524" s="33">
        <v>11.4</v>
      </c>
      <c r="AE524" s="33">
        <v>11.2</v>
      </c>
      <c r="AF524" s="33">
        <v>11.1</v>
      </c>
      <c r="AG524" s="34"/>
      <c r="AH524" s="34"/>
      <c r="AI524" s="34"/>
    </row>
    <row r="525" spans="1:35" ht="14.5" x14ac:dyDescent="0.35">
      <c r="A525" s="8" t="str">
        <f t="shared" si="10"/>
        <v>GesundheitsausgabenBelgien</v>
      </c>
      <c r="B525" s="8">
        <v>525</v>
      </c>
      <c r="C525" s="32" t="s">
        <v>240</v>
      </c>
      <c r="D525" s="32" t="s">
        <v>9</v>
      </c>
      <c r="E525" s="32" t="s">
        <v>83</v>
      </c>
      <c r="F525" s="32" t="s">
        <v>62</v>
      </c>
      <c r="G525" s="32" t="s">
        <v>32</v>
      </c>
      <c r="H525" s="32" t="s">
        <v>372</v>
      </c>
      <c r="I525" s="33">
        <v>2298.7060000000001</v>
      </c>
      <c r="J525" s="33">
        <v>2404.9009999999998</v>
      </c>
      <c r="K525" s="33">
        <v>2644.145</v>
      </c>
      <c r="L525" s="33">
        <v>2902.4740000000002</v>
      </c>
      <c r="M525" s="33">
        <v>3086.0140000000001</v>
      </c>
      <c r="N525" s="33">
        <v>3103.6410000000001</v>
      </c>
      <c r="O525" s="33">
        <v>3193.3220000000001</v>
      </c>
      <c r="P525" s="33">
        <v>3307.3380000000002</v>
      </c>
      <c r="Q525" s="33">
        <v>3544.6410000000001</v>
      </c>
      <c r="R525" s="33">
        <v>3710.7060000000001</v>
      </c>
      <c r="S525" s="33">
        <v>3907.9810000000002</v>
      </c>
      <c r="T525" s="33">
        <v>4069.5720000000001</v>
      </c>
      <c r="U525" s="33">
        <v>4257.3090000000002</v>
      </c>
      <c r="V525" s="33">
        <v>4455.2259999999997</v>
      </c>
      <c r="W525" s="33">
        <v>4606.4769999999999</v>
      </c>
      <c r="X525" s="33">
        <v>4832.9359999999997</v>
      </c>
      <c r="Y525" s="33">
        <v>5029.3710000000001</v>
      </c>
      <c r="Z525" s="33">
        <v>5156.5940000000001</v>
      </c>
      <c r="AA525" s="33">
        <v>5361.78</v>
      </c>
      <c r="AB525" s="33">
        <v>5763.884</v>
      </c>
      <c r="AC525" s="33">
        <v>5968.9709999999995</v>
      </c>
      <c r="AD525" s="33">
        <v>6565.5929999999998</v>
      </c>
      <c r="AE525" s="33">
        <v>6994.1779999999999</v>
      </c>
      <c r="AF525" s="33">
        <v>7379.6040000000003</v>
      </c>
      <c r="AG525" s="34"/>
      <c r="AH525" s="34"/>
      <c r="AI525" s="34"/>
    </row>
    <row r="526" spans="1:35" ht="14.5" x14ac:dyDescent="0.35">
      <c r="A526" s="8" t="str">
        <f t="shared" si="10"/>
        <v>GesundheitsausgabenDänemark</v>
      </c>
      <c r="B526" s="8">
        <v>526</v>
      </c>
      <c r="C526" s="32" t="s">
        <v>240</v>
      </c>
      <c r="D526" s="32" t="s">
        <v>5</v>
      </c>
      <c r="E526" s="32" t="s">
        <v>83</v>
      </c>
      <c r="F526" s="32" t="s">
        <v>62</v>
      </c>
      <c r="G526" s="32" t="s">
        <v>32</v>
      </c>
      <c r="H526" s="32" t="s">
        <v>372</v>
      </c>
      <c r="I526" s="33">
        <v>2347.2429999999999</v>
      </c>
      <c r="J526" s="33">
        <v>2474.732</v>
      </c>
      <c r="K526" s="33">
        <v>2712.5129999999999</v>
      </c>
      <c r="L526" s="33">
        <v>2724.5459999999998</v>
      </c>
      <c r="M526" s="33">
        <v>2922.2750000000001</v>
      </c>
      <c r="N526" s="33">
        <v>3016.904</v>
      </c>
      <c r="O526" s="33">
        <v>3289.395</v>
      </c>
      <c r="P526" s="33">
        <v>3565.8670000000002</v>
      </c>
      <c r="Q526" s="33">
        <v>3780.873</v>
      </c>
      <c r="R526" s="33">
        <v>4019.0509999999999</v>
      </c>
      <c r="S526" s="33">
        <v>4268.9570000000003</v>
      </c>
      <c r="T526" s="33">
        <v>4269.1019999999999</v>
      </c>
      <c r="U526" s="33">
        <v>4430.1819999999998</v>
      </c>
      <c r="V526" s="33">
        <v>4522.1989999999996</v>
      </c>
      <c r="W526" s="33">
        <v>4592.8209999999999</v>
      </c>
      <c r="X526" s="33">
        <v>4723.6490000000003</v>
      </c>
      <c r="Y526" s="33">
        <v>4897.1180000000004</v>
      </c>
      <c r="Z526" s="33">
        <v>5116.7629999999999</v>
      </c>
      <c r="AA526" s="33">
        <v>5310.076</v>
      </c>
      <c r="AB526" s="33">
        <v>5656.5590000000002</v>
      </c>
      <c r="AC526" s="33">
        <v>6153.2520000000004</v>
      </c>
      <c r="AD526" s="33">
        <v>6914.2110000000002</v>
      </c>
      <c r="AE526" s="33">
        <v>6665.2849999999999</v>
      </c>
      <c r="AF526" s="33">
        <v>6673.2569999999996</v>
      </c>
      <c r="AG526" s="34"/>
      <c r="AH526" s="34"/>
      <c r="AI526" s="34"/>
    </row>
    <row r="527" spans="1:35" ht="14.5" x14ac:dyDescent="0.35">
      <c r="A527" s="8" t="str">
        <f t="shared" si="10"/>
        <v>GesundheitsausgabenDeutschland</v>
      </c>
      <c r="B527" s="8">
        <v>527</v>
      </c>
      <c r="C527" s="32" t="s">
        <v>240</v>
      </c>
      <c r="D527" s="32" t="s">
        <v>2</v>
      </c>
      <c r="E527" s="32" t="s">
        <v>83</v>
      </c>
      <c r="F527" s="32" t="s">
        <v>62</v>
      </c>
      <c r="G527" s="32" t="s">
        <v>32</v>
      </c>
      <c r="H527" s="32" t="s">
        <v>372</v>
      </c>
      <c r="I527" s="33">
        <v>2896.2539999999999</v>
      </c>
      <c r="J527" s="33">
        <v>3010.2280000000001</v>
      </c>
      <c r="K527" s="33">
        <v>3239.77</v>
      </c>
      <c r="L527" s="33">
        <v>3329.029</v>
      </c>
      <c r="M527" s="33">
        <v>3391.3130000000001</v>
      </c>
      <c r="N527" s="33">
        <v>3429.9549999999999</v>
      </c>
      <c r="O527" s="33">
        <v>3565.4749999999999</v>
      </c>
      <c r="P527" s="33">
        <v>3750.95</v>
      </c>
      <c r="Q527" s="33">
        <v>3955.136</v>
      </c>
      <c r="R527" s="33">
        <v>4158.5140000000001</v>
      </c>
      <c r="S527" s="33">
        <v>4423.4679999999998</v>
      </c>
      <c r="T527" s="33">
        <v>4566.6629999999996</v>
      </c>
      <c r="U527" s="33">
        <v>4745.53</v>
      </c>
      <c r="V527" s="33">
        <v>4951.9340000000002</v>
      </c>
      <c r="W527" s="33">
        <v>5153.4340000000002</v>
      </c>
      <c r="X527" s="33">
        <v>5299.0110000000004</v>
      </c>
      <c r="Y527" s="33">
        <v>5673.6210000000001</v>
      </c>
      <c r="Z527" s="33">
        <v>5970.857</v>
      </c>
      <c r="AA527" s="33">
        <v>6286.04</v>
      </c>
      <c r="AB527" s="33">
        <v>6836.732</v>
      </c>
      <c r="AC527" s="33">
        <v>7395.9480000000003</v>
      </c>
      <c r="AD527" s="33">
        <v>8056.1850000000004</v>
      </c>
      <c r="AE527" s="33">
        <v>8541.4930000000004</v>
      </c>
      <c r="AF527" s="33">
        <v>8440.93</v>
      </c>
      <c r="AG527" s="34"/>
      <c r="AH527" s="34"/>
      <c r="AI527" s="34"/>
    </row>
    <row r="528" spans="1:35" ht="14.5" x14ac:dyDescent="0.35">
      <c r="A528" s="8" t="str">
        <f t="shared" si="10"/>
        <v>GesundheitsausgabenEstland</v>
      </c>
      <c r="B528" s="8">
        <v>528</v>
      </c>
      <c r="C528" s="32" t="s">
        <v>240</v>
      </c>
      <c r="D528" s="32" t="s">
        <v>18</v>
      </c>
      <c r="E528" s="32" t="s">
        <v>83</v>
      </c>
      <c r="F528" s="32" t="s">
        <v>62</v>
      </c>
      <c r="G528" s="32" t="s">
        <v>32</v>
      </c>
      <c r="H528" s="32" t="s">
        <v>372</v>
      </c>
      <c r="I528" s="33">
        <v>543.14499999999998</v>
      </c>
      <c r="J528" s="33">
        <v>545.37199999999996</v>
      </c>
      <c r="K528" s="33">
        <v>624.72</v>
      </c>
      <c r="L528" s="33">
        <v>740.27</v>
      </c>
      <c r="M528" s="33">
        <v>848.81200000000001</v>
      </c>
      <c r="N528" s="33">
        <v>931.22900000000004</v>
      </c>
      <c r="O528" s="33">
        <v>987.80700000000002</v>
      </c>
      <c r="P528" s="33">
        <v>1184.0139999999999</v>
      </c>
      <c r="Q528" s="33">
        <v>1345.9459999999999</v>
      </c>
      <c r="R528" s="33">
        <v>1366.624</v>
      </c>
      <c r="S528" s="33">
        <v>1422.1130000000001</v>
      </c>
      <c r="T528" s="33">
        <v>1466.12</v>
      </c>
      <c r="U528" s="33">
        <v>1583.049</v>
      </c>
      <c r="V528" s="33">
        <v>1707.913</v>
      </c>
      <c r="W528" s="33">
        <v>1821.2370000000001</v>
      </c>
      <c r="X528" s="33">
        <v>1941.5909999999999</v>
      </c>
      <c r="Y528" s="33">
        <v>2096.5439999999999</v>
      </c>
      <c r="Z528" s="33">
        <v>2201.4740000000002</v>
      </c>
      <c r="AA528" s="33">
        <v>2364.0729999999999</v>
      </c>
      <c r="AB528" s="33">
        <v>2613.77</v>
      </c>
      <c r="AC528" s="33">
        <v>2921.922</v>
      </c>
      <c r="AD528" s="33">
        <v>3223.4259999999999</v>
      </c>
      <c r="AE528" s="33">
        <v>3235.6750000000002</v>
      </c>
      <c r="AF528" s="33">
        <v>3562.0920000000001</v>
      </c>
      <c r="AG528" s="34"/>
      <c r="AH528" s="34"/>
      <c r="AI528" s="34"/>
    </row>
    <row r="529" spans="1:35" ht="14.5" x14ac:dyDescent="0.35">
      <c r="A529" s="8" t="str">
        <f t="shared" si="10"/>
        <v>GesundheitsausgabenFinnland</v>
      </c>
      <c r="B529" s="8">
        <v>529</v>
      </c>
      <c r="C529" s="32" t="s">
        <v>240</v>
      </c>
      <c r="D529" s="32" t="s">
        <v>14</v>
      </c>
      <c r="E529" s="32" t="s">
        <v>83</v>
      </c>
      <c r="F529" s="32" t="s">
        <v>62</v>
      </c>
      <c r="G529" s="32" t="s">
        <v>32</v>
      </c>
      <c r="H529" s="32" t="s">
        <v>372</v>
      </c>
      <c r="I529" s="33">
        <v>1877.2750000000001</v>
      </c>
      <c r="J529" s="33">
        <v>1982.836</v>
      </c>
      <c r="K529" s="33">
        <v>2201.2150000000001</v>
      </c>
      <c r="L529" s="33">
        <v>2276.8560000000002</v>
      </c>
      <c r="M529" s="33">
        <v>2478.5610000000001</v>
      </c>
      <c r="N529" s="33">
        <v>2573.498</v>
      </c>
      <c r="O529" s="33">
        <v>2751.451</v>
      </c>
      <c r="P529" s="33">
        <v>3005.0630000000001</v>
      </c>
      <c r="Q529" s="33">
        <v>3243.7750000000001</v>
      </c>
      <c r="R529" s="33">
        <v>3281.6529999999998</v>
      </c>
      <c r="S529" s="33">
        <v>3427.6439999999998</v>
      </c>
      <c r="T529" s="33">
        <v>3598.3020000000001</v>
      </c>
      <c r="U529" s="33">
        <v>3786.1909999999998</v>
      </c>
      <c r="V529" s="33">
        <v>3933.2330000000002</v>
      </c>
      <c r="W529" s="33">
        <v>3955.7579999999998</v>
      </c>
      <c r="X529" s="33">
        <v>3992.4949999999999</v>
      </c>
      <c r="Y529" s="33">
        <v>4103.558</v>
      </c>
      <c r="Z529" s="33">
        <v>4215.3130000000001</v>
      </c>
      <c r="AA529" s="33">
        <v>4330.4430000000002</v>
      </c>
      <c r="AB529" s="33">
        <v>4659.7610000000004</v>
      </c>
      <c r="AC529" s="33">
        <v>4966.7489999999998</v>
      </c>
      <c r="AD529" s="33">
        <v>5404.5529999999999</v>
      </c>
      <c r="AE529" s="33">
        <v>5855.6549999999997</v>
      </c>
      <c r="AF529" s="33">
        <v>6343.3230000000003</v>
      </c>
      <c r="AG529" s="34"/>
      <c r="AH529" s="34"/>
      <c r="AI529" s="34"/>
    </row>
    <row r="530" spans="1:35" ht="14.5" x14ac:dyDescent="0.35">
      <c r="A530" s="8" t="str">
        <f t="shared" si="10"/>
        <v>GesundheitsausgabenFrankreich</v>
      </c>
      <c r="B530" s="8">
        <v>530</v>
      </c>
      <c r="C530" s="32" t="s">
        <v>240</v>
      </c>
      <c r="D530" s="32" t="s">
        <v>0</v>
      </c>
      <c r="E530" s="32" t="s">
        <v>83</v>
      </c>
      <c r="F530" s="32" t="s">
        <v>62</v>
      </c>
      <c r="G530" s="32" t="s">
        <v>32</v>
      </c>
      <c r="H530" s="32" t="s">
        <v>372</v>
      </c>
      <c r="I530" s="33">
        <v>2689.7919999999999</v>
      </c>
      <c r="J530" s="33">
        <v>2877.922</v>
      </c>
      <c r="K530" s="33">
        <v>3154.038</v>
      </c>
      <c r="L530" s="33">
        <v>3057.9490000000001</v>
      </c>
      <c r="M530" s="33">
        <v>3172.87</v>
      </c>
      <c r="N530" s="33">
        <v>3266.8</v>
      </c>
      <c r="O530" s="33">
        <v>3445.7130000000002</v>
      </c>
      <c r="P530" s="33">
        <v>3590.9059999999999</v>
      </c>
      <c r="Q530" s="33">
        <v>3732.0010000000002</v>
      </c>
      <c r="R530" s="33">
        <v>3883.8330000000001</v>
      </c>
      <c r="S530" s="33">
        <v>4048.279</v>
      </c>
      <c r="T530" s="33">
        <v>4164.29</v>
      </c>
      <c r="U530" s="33">
        <v>4301.7790000000005</v>
      </c>
      <c r="V530" s="33">
        <v>4543.9160000000002</v>
      </c>
      <c r="W530" s="33">
        <v>4625.6049999999996</v>
      </c>
      <c r="X530" s="33">
        <v>4669.2860000000001</v>
      </c>
      <c r="Y530" s="33">
        <v>4932.9799999999996</v>
      </c>
      <c r="Z530" s="33">
        <v>5014.1220000000003</v>
      </c>
      <c r="AA530" s="33">
        <v>5100.8239999999996</v>
      </c>
      <c r="AB530" s="33">
        <v>5505.7569999999996</v>
      </c>
      <c r="AC530" s="33">
        <v>5850.4759999999997</v>
      </c>
      <c r="AD530" s="33">
        <v>6553.4369999999999</v>
      </c>
      <c r="AE530" s="33">
        <v>6923.6</v>
      </c>
      <c r="AF530" s="33">
        <v>7135.9669999999996</v>
      </c>
      <c r="AG530" s="34"/>
      <c r="AH530" s="34"/>
      <c r="AI530" s="34"/>
    </row>
    <row r="531" spans="1:35" ht="14.5" x14ac:dyDescent="0.35">
      <c r="A531" s="8" t="str">
        <f t="shared" si="10"/>
        <v>GesundheitsausgabenGriechenland</v>
      </c>
      <c r="B531" s="8">
        <v>531</v>
      </c>
      <c r="C531" s="32" t="s">
        <v>240</v>
      </c>
      <c r="D531" s="32" t="s">
        <v>6</v>
      </c>
      <c r="E531" s="32" t="s">
        <v>83</v>
      </c>
      <c r="F531" s="32" t="s">
        <v>62</v>
      </c>
      <c r="G531" s="32" t="s">
        <v>32</v>
      </c>
      <c r="H531" s="32" t="s">
        <v>372</v>
      </c>
      <c r="I531" s="33">
        <v>1418.7370000000001</v>
      </c>
      <c r="J531" s="33">
        <v>1701.415</v>
      </c>
      <c r="K531" s="33">
        <v>1951.1289999999999</v>
      </c>
      <c r="L531" s="33">
        <v>2048.442</v>
      </c>
      <c r="M531" s="33">
        <v>2100.6729999999998</v>
      </c>
      <c r="N531" s="33">
        <v>2193.5940000000001</v>
      </c>
      <c r="O531" s="33">
        <v>2302.0479999999998</v>
      </c>
      <c r="P531" s="33">
        <v>2425.576</v>
      </c>
      <c r="Q531" s="33">
        <v>2665.4670000000001</v>
      </c>
      <c r="R531" s="33">
        <v>2735.7420000000002</v>
      </c>
      <c r="S531" s="33">
        <v>2606.8429999999998</v>
      </c>
      <c r="T531" s="33">
        <v>2289.5909999999999</v>
      </c>
      <c r="U531" s="33">
        <v>2145.538</v>
      </c>
      <c r="V531" s="33">
        <v>2087.857</v>
      </c>
      <c r="W531" s="33">
        <v>2011.097</v>
      </c>
      <c r="X531" s="33">
        <v>2122.9340000000002</v>
      </c>
      <c r="Y531" s="33">
        <v>2258.261</v>
      </c>
      <c r="Z531" s="33">
        <v>2250.8440000000001</v>
      </c>
      <c r="AA531" s="33">
        <v>2314.6970000000001</v>
      </c>
      <c r="AB531" s="33">
        <v>2482.4560000000001</v>
      </c>
      <c r="AC531" s="33">
        <v>2653.6350000000002</v>
      </c>
      <c r="AD531" s="33">
        <v>2921.732</v>
      </c>
      <c r="AE531" s="33">
        <v>3214.39</v>
      </c>
      <c r="AF531" s="33">
        <v>3380.0650000000001</v>
      </c>
      <c r="AG531" s="34"/>
      <c r="AH531" s="34"/>
      <c r="AI531" s="34"/>
    </row>
    <row r="532" spans="1:35" ht="14.5" x14ac:dyDescent="0.35">
      <c r="A532" s="8" t="str">
        <f t="shared" si="10"/>
        <v>GesundheitsausgabenIrland</v>
      </c>
      <c r="B532" s="8">
        <v>532</v>
      </c>
      <c r="C532" s="32" t="s">
        <v>240</v>
      </c>
      <c r="D532" s="32" t="s">
        <v>4</v>
      </c>
      <c r="E532" s="32" t="s">
        <v>83</v>
      </c>
      <c r="F532" s="32" t="s">
        <v>62</v>
      </c>
      <c r="G532" s="32" t="s">
        <v>32</v>
      </c>
      <c r="H532" s="32" t="s">
        <v>372</v>
      </c>
      <c r="I532" s="33">
        <v>1837.7560000000001</v>
      </c>
      <c r="J532" s="33">
        <v>2145.5390000000002</v>
      </c>
      <c r="K532" s="33">
        <v>2427.9650000000001</v>
      </c>
      <c r="L532" s="33">
        <v>2589.3359999999998</v>
      </c>
      <c r="M532" s="33">
        <v>2822.0419999999999</v>
      </c>
      <c r="N532" s="33">
        <v>3112.8879999999999</v>
      </c>
      <c r="O532" s="33">
        <v>3234.5659999999998</v>
      </c>
      <c r="P532" s="33">
        <v>3402.232</v>
      </c>
      <c r="Q532" s="33">
        <v>3646.9070000000002</v>
      </c>
      <c r="R532" s="33">
        <v>3857.0320000000002</v>
      </c>
      <c r="S532" s="33">
        <v>4056.1439999999998</v>
      </c>
      <c r="T532" s="33">
        <v>4192.8609999999999</v>
      </c>
      <c r="U532" s="33">
        <v>4354.71</v>
      </c>
      <c r="V532" s="33">
        <v>4296.3999999999996</v>
      </c>
      <c r="W532" s="33">
        <v>4196.9539999999997</v>
      </c>
      <c r="X532" s="33">
        <v>4322.1980000000003</v>
      </c>
      <c r="Y532" s="33">
        <v>4568.3850000000002</v>
      </c>
      <c r="Z532" s="33">
        <v>4697.2790000000005</v>
      </c>
      <c r="AA532" s="33">
        <v>4887.2529999999997</v>
      </c>
      <c r="AB532" s="33">
        <v>5258.8329999999996</v>
      </c>
      <c r="AC532" s="33">
        <v>5657.8180000000002</v>
      </c>
      <c r="AD532" s="33">
        <v>6120.3029999999999</v>
      </c>
      <c r="AE532" s="33">
        <v>6729.6059999999998</v>
      </c>
      <c r="AF532" s="33">
        <v>6946.4179999999997</v>
      </c>
      <c r="AG532" s="34"/>
      <c r="AH532" s="34"/>
      <c r="AI532" s="34"/>
    </row>
    <row r="533" spans="1:35" ht="14.5" x14ac:dyDescent="0.35">
      <c r="A533" s="8" t="str">
        <f t="shared" si="10"/>
        <v>GesundheitsausgabenItalien</v>
      </c>
      <c r="B533" s="8">
        <v>533</v>
      </c>
      <c r="C533" s="32" t="s">
        <v>240</v>
      </c>
      <c r="D533" s="32" t="s">
        <v>3</v>
      </c>
      <c r="E533" s="32" t="s">
        <v>83</v>
      </c>
      <c r="F533" s="32" t="s">
        <v>62</v>
      </c>
      <c r="G533" s="32" t="s">
        <v>32</v>
      </c>
      <c r="H533" s="32" t="s">
        <v>372</v>
      </c>
      <c r="I533" s="33">
        <v>2030.9929999999999</v>
      </c>
      <c r="J533" s="33">
        <v>2152.2330000000002</v>
      </c>
      <c r="K533" s="33">
        <v>2291.4769999999999</v>
      </c>
      <c r="L533" s="33">
        <v>2285.683</v>
      </c>
      <c r="M533" s="33">
        <v>2444.8409999999999</v>
      </c>
      <c r="N533" s="33">
        <v>2495.6089999999999</v>
      </c>
      <c r="O533" s="33">
        <v>2649.6529999999998</v>
      </c>
      <c r="P533" s="33">
        <v>2681.1619999999998</v>
      </c>
      <c r="Q533" s="33">
        <v>2913.4140000000002</v>
      </c>
      <c r="R533" s="33">
        <v>2914.971</v>
      </c>
      <c r="S533" s="33">
        <v>3076.614</v>
      </c>
      <c r="T533" s="33">
        <v>3064.8409999999999</v>
      </c>
      <c r="U533" s="33">
        <v>3038.3620000000001</v>
      </c>
      <c r="V533" s="33">
        <v>3039.0120000000002</v>
      </c>
      <c r="W533" s="33">
        <v>3060.4430000000002</v>
      </c>
      <c r="X533" s="33">
        <v>3114.625</v>
      </c>
      <c r="Y533" s="33">
        <v>3301.924</v>
      </c>
      <c r="Z533" s="33">
        <v>3406.1559999999999</v>
      </c>
      <c r="AA533" s="33">
        <v>3527.6610000000001</v>
      </c>
      <c r="AB533" s="33">
        <v>3800.3980000000001</v>
      </c>
      <c r="AC533" s="33">
        <v>4031.462</v>
      </c>
      <c r="AD533" s="33">
        <v>4420.549</v>
      </c>
      <c r="AE533" s="33">
        <v>4736.2259999999997</v>
      </c>
      <c r="AF533" s="33">
        <v>4832.3990000000003</v>
      </c>
      <c r="AG533" s="34"/>
      <c r="AH533" s="34"/>
      <c r="AI533" s="34"/>
    </row>
    <row r="534" spans="1:35" ht="14.5" x14ac:dyDescent="0.35">
      <c r="A534" s="8" t="str">
        <f t="shared" si="10"/>
        <v>GesundheitsausgabenLettland</v>
      </c>
      <c r="B534" s="8">
        <v>534</v>
      </c>
      <c r="C534" s="32" t="s">
        <v>240</v>
      </c>
      <c r="D534" s="32" t="s">
        <v>19</v>
      </c>
      <c r="E534" s="32" t="s">
        <v>83</v>
      </c>
      <c r="F534" s="32" t="s">
        <v>62</v>
      </c>
      <c r="G534" s="32" t="s">
        <v>32</v>
      </c>
      <c r="H534" s="32" t="s">
        <v>372</v>
      </c>
      <c r="I534" s="33">
        <v>464.18900000000002</v>
      </c>
      <c r="J534" s="33">
        <v>552.61300000000006</v>
      </c>
      <c r="K534" s="33">
        <v>630.84900000000005</v>
      </c>
      <c r="L534" s="33">
        <v>637.54100000000005</v>
      </c>
      <c r="M534" s="33">
        <v>796.35599999999999</v>
      </c>
      <c r="N534" s="33">
        <v>839.73</v>
      </c>
      <c r="O534" s="33">
        <v>938.36400000000003</v>
      </c>
      <c r="P534" s="33">
        <v>1084.8599999999999</v>
      </c>
      <c r="Q534" s="33">
        <v>1118.3399999999999</v>
      </c>
      <c r="R534" s="33">
        <v>1006.886</v>
      </c>
      <c r="S534" s="33">
        <v>1076.2660000000001</v>
      </c>
      <c r="T534" s="33">
        <v>1077.5509999999999</v>
      </c>
      <c r="U534" s="33">
        <v>1156.1759999999999</v>
      </c>
      <c r="V534" s="33">
        <v>1229.6890000000001</v>
      </c>
      <c r="W534" s="33">
        <v>1286.4770000000001</v>
      </c>
      <c r="X534" s="33">
        <v>1404.6610000000001</v>
      </c>
      <c r="Y534" s="33">
        <v>1613.8</v>
      </c>
      <c r="Z534" s="33">
        <v>1676.41</v>
      </c>
      <c r="AA534" s="33">
        <v>1860.973</v>
      </c>
      <c r="AB534" s="33">
        <v>2158.1129999999998</v>
      </c>
      <c r="AC534" s="33">
        <v>2403.4180000000001</v>
      </c>
      <c r="AD534" s="33">
        <v>3304.2269999999999</v>
      </c>
      <c r="AE534" s="33">
        <v>3097.768</v>
      </c>
      <c r="AF534" s="33">
        <v>3247.0320000000002</v>
      </c>
      <c r="AG534" s="34"/>
      <c r="AH534" s="34"/>
      <c r="AI534" s="34"/>
    </row>
    <row r="535" spans="1:35" ht="14.5" x14ac:dyDescent="0.35">
      <c r="A535" s="8" t="str">
        <f t="shared" si="10"/>
        <v>GesundheitsausgabenLitauen</v>
      </c>
      <c r="B535" s="8">
        <v>535</v>
      </c>
      <c r="C535" s="32" t="s">
        <v>240</v>
      </c>
      <c r="D535" s="32" t="s">
        <v>20</v>
      </c>
      <c r="E535" s="32" t="s">
        <v>83</v>
      </c>
      <c r="F535" s="32" t="s">
        <v>62</v>
      </c>
      <c r="G535" s="32" t="s">
        <v>32</v>
      </c>
      <c r="H535" s="32" t="s">
        <v>372</v>
      </c>
      <c r="I535" s="33">
        <v>574.375</v>
      </c>
      <c r="J535" s="33">
        <v>606.41600000000005</v>
      </c>
      <c r="K535" s="33">
        <v>711.87</v>
      </c>
      <c r="L535" s="33">
        <v>816.44399999999996</v>
      </c>
      <c r="M535" s="33">
        <v>789.35199999999998</v>
      </c>
      <c r="N535" s="33">
        <v>885.72400000000005</v>
      </c>
      <c r="O535" s="33">
        <v>1010.564</v>
      </c>
      <c r="P535" s="33">
        <v>1159.1020000000001</v>
      </c>
      <c r="Q535" s="33">
        <v>1347.202</v>
      </c>
      <c r="R535" s="33">
        <v>1323.2470000000001</v>
      </c>
      <c r="S535" s="33">
        <v>1371.8340000000001</v>
      </c>
      <c r="T535" s="33">
        <v>1484.7429999999999</v>
      </c>
      <c r="U535" s="33">
        <v>1567.989</v>
      </c>
      <c r="V535" s="33">
        <v>1662.5730000000001</v>
      </c>
      <c r="W535" s="33">
        <v>1781.6780000000001</v>
      </c>
      <c r="X535" s="33">
        <v>1917.0920000000001</v>
      </c>
      <c r="Y535" s="33">
        <v>2097.7860000000001</v>
      </c>
      <c r="Z535" s="33">
        <v>2230.9540000000002</v>
      </c>
      <c r="AA535" s="33">
        <v>2396.8090000000002</v>
      </c>
      <c r="AB535" s="33">
        <v>2869.7489999999998</v>
      </c>
      <c r="AC535" s="33">
        <v>3109.4580000000001</v>
      </c>
      <c r="AD535" s="33">
        <v>3620.1370000000002</v>
      </c>
      <c r="AE535" s="33">
        <v>3722.63</v>
      </c>
      <c r="AF535" s="33">
        <v>3822.0320000000002</v>
      </c>
      <c r="AG535" s="34"/>
      <c r="AH535" s="34"/>
      <c r="AI535" s="34"/>
    </row>
    <row r="536" spans="1:35" ht="14.5" x14ac:dyDescent="0.35">
      <c r="A536" s="8" t="str">
        <f t="shared" si="10"/>
        <v>GesundheitsausgabenLuxemburg</v>
      </c>
      <c r="B536" s="8">
        <v>536</v>
      </c>
      <c r="C536" s="32" t="s">
        <v>240</v>
      </c>
      <c r="D536" s="32" t="s">
        <v>10</v>
      </c>
      <c r="E536" s="32" t="s">
        <v>83</v>
      </c>
      <c r="F536" s="32" t="s">
        <v>62</v>
      </c>
      <c r="G536" s="32" t="s">
        <v>32</v>
      </c>
      <c r="H536" s="32" t="s">
        <v>372</v>
      </c>
      <c r="I536" s="33">
        <v>3412.123</v>
      </c>
      <c r="J536" s="33">
        <v>3715.4960000000001</v>
      </c>
      <c r="K536" s="33">
        <v>4248.808</v>
      </c>
      <c r="L536" s="33">
        <v>4411.0990000000002</v>
      </c>
      <c r="M536" s="33">
        <v>4775.7370000000001</v>
      </c>
      <c r="N536" s="33">
        <v>4881.4009999999998</v>
      </c>
      <c r="O536" s="33">
        <v>5151.7669999999998</v>
      </c>
      <c r="P536" s="33">
        <v>5086.7690000000002</v>
      </c>
      <c r="Q536" s="33">
        <v>5431.1090000000004</v>
      </c>
      <c r="R536" s="33">
        <v>5710.4859999999999</v>
      </c>
      <c r="S536" s="33">
        <v>5625.6</v>
      </c>
      <c r="T536" s="33">
        <v>4830.4799999999996</v>
      </c>
      <c r="U536" s="33">
        <v>4424.4530000000004</v>
      </c>
      <c r="V536" s="33">
        <v>4636.6819999999998</v>
      </c>
      <c r="W536" s="33">
        <v>4707.01</v>
      </c>
      <c r="X536" s="33">
        <v>4692.3019999999997</v>
      </c>
      <c r="Y536" s="33">
        <v>4864.2629999999999</v>
      </c>
      <c r="Z536" s="33">
        <v>4989.0219999999999</v>
      </c>
      <c r="AA536" s="33">
        <v>5292.0550000000003</v>
      </c>
      <c r="AB536" s="33">
        <v>5620.6819999999998</v>
      </c>
      <c r="AC536" s="33">
        <v>5858.7309999999998</v>
      </c>
      <c r="AD536" s="33">
        <v>6532.6679999999997</v>
      </c>
      <c r="AE536" s="33">
        <v>6933.29</v>
      </c>
      <c r="AF536" s="33">
        <v>7234.4989999999998</v>
      </c>
      <c r="AG536" s="34"/>
      <c r="AH536" s="34"/>
      <c r="AI536" s="34"/>
    </row>
    <row r="537" spans="1:35" ht="14.5" x14ac:dyDescent="0.35">
      <c r="A537" s="8" t="str">
        <f t="shared" si="10"/>
        <v>GesundheitsausgabenNiederlande</v>
      </c>
      <c r="B537" s="8">
        <v>537</v>
      </c>
      <c r="C537" s="32" t="s">
        <v>240</v>
      </c>
      <c r="D537" s="32" t="s">
        <v>1</v>
      </c>
      <c r="E537" s="32" t="s">
        <v>83</v>
      </c>
      <c r="F537" s="32" t="s">
        <v>62</v>
      </c>
      <c r="G537" s="32" t="s">
        <v>32</v>
      </c>
      <c r="H537" s="32" t="s">
        <v>372</v>
      </c>
      <c r="I537" s="33">
        <v>2648.0590000000002</v>
      </c>
      <c r="J537" s="33">
        <v>2883.9090000000001</v>
      </c>
      <c r="K537" s="33">
        <v>3296.971</v>
      </c>
      <c r="L537" s="33">
        <v>3308.5259999999998</v>
      </c>
      <c r="M537" s="33">
        <v>3494.5509999999999</v>
      </c>
      <c r="N537" s="33">
        <v>3583.4340000000002</v>
      </c>
      <c r="O537" s="33">
        <v>3828.0729999999999</v>
      </c>
      <c r="P537" s="33">
        <v>4077.0549999999998</v>
      </c>
      <c r="Q537" s="33">
        <v>4378.3630000000003</v>
      </c>
      <c r="R537" s="33">
        <v>4433.866</v>
      </c>
      <c r="S537" s="33">
        <v>4474.9359999999997</v>
      </c>
      <c r="T537" s="33">
        <v>4567.3779999999997</v>
      </c>
      <c r="U537" s="33">
        <v>4782.3320000000003</v>
      </c>
      <c r="V537" s="33">
        <v>4923.9120000000003</v>
      </c>
      <c r="W537" s="33">
        <v>4934.5680000000002</v>
      </c>
      <c r="X537" s="33">
        <v>4927.1030000000001</v>
      </c>
      <c r="Y537" s="33">
        <v>5095.8360000000002</v>
      </c>
      <c r="Z537" s="33">
        <v>5253.7740000000003</v>
      </c>
      <c r="AA537" s="33">
        <v>5482.2709999999997</v>
      </c>
      <c r="AB537" s="33">
        <v>5908.3879999999999</v>
      </c>
      <c r="AC537" s="33">
        <v>6515.942</v>
      </c>
      <c r="AD537" s="33">
        <v>7148.0720000000001</v>
      </c>
      <c r="AE537" s="33">
        <v>7277.375</v>
      </c>
      <c r="AF537" s="33">
        <v>7737.4589999999998</v>
      </c>
      <c r="AG537" s="34"/>
      <c r="AH537" s="34"/>
      <c r="AI537" s="34"/>
    </row>
    <row r="538" spans="1:35" ht="14.5" x14ac:dyDescent="0.35">
      <c r="A538" s="8" t="str">
        <f t="shared" si="10"/>
        <v>GesundheitsausgabenÖsterreich</v>
      </c>
      <c r="B538" s="8">
        <v>538</v>
      </c>
      <c r="C538" s="32" t="s">
        <v>240</v>
      </c>
      <c r="D538" s="32" t="s">
        <v>56</v>
      </c>
      <c r="E538" s="32" t="s">
        <v>83</v>
      </c>
      <c r="F538" s="32" t="s">
        <v>62</v>
      </c>
      <c r="G538" s="32" t="s">
        <v>32</v>
      </c>
      <c r="H538" s="32" t="s">
        <v>372</v>
      </c>
      <c r="I538" s="33">
        <v>2804.5390000000002</v>
      </c>
      <c r="J538" s="33">
        <v>2859.8910000000001</v>
      </c>
      <c r="K538" s="33">
        <v>3100.9580000000001</v>
      </c>
      <c r="L538" s="33">
        <v>3198.922</v>
      </c>
      <c r="M538" s="33">
        <v>3411.8180000000002</v>
      </c>
      <c r="N538" s="33">
        <v>3476.9459999999999</v>
      </c>
      <c r="O538" s="33">
        <v>3633.6379999999999</v>
      </c>
      <c r="P538" s="33">
        <v>3795.9470000000001</v>
      </c>
      <c r="Q538" s="33">
        <v>4009.2860000000001</v>
      </c>
      <c r="R538" s="33">
        <v>4091.3530000000001</v>
      </c>
      <c r="S538" s="33">
        <v>4260.5609999999997</v>
      </c>
      <c r="T538" s="33">
        <v>4346.7690000000002</v>
      </c>
      <c r="U538" s="33">
        <v>4590.348</v>
      </c>
      <c r="V538" s="33">
        <v>4768.5410000000002</v>
      </c>
      <c r="W538" s="33">
        <v>4859.71</v>
      </c>
      <c r="X538" s="33">
        <v>4951.0659999999998</v>
      </c>
      <c r="Y538" s="33">
        <v>5193.6670000000004</v>
      </c>
      <c r="Z538" s="33">
        <v>5316.8620000000001</v>
      </c>
      <c r="AA538" s="33">
        <v>5520.2950000000001</v>
      </c>
      <c r="AB538" s="33">
        <v>5961.2889999999998</v>
      </c>
      <c r="AC538" s="33">
        <v>6251.3239999999996</v>
      </c>
      <c r="AD538" s="33">
        <v>7422.0649999999996</v>
      </c>
      <c r="AE538" s="33">
        <v>7622.5429999999997</v>
      </c>
      <c r="AF538" s="33">
        <v>7811.26</v>
      </c>
      <c r="AG538" s="34"/>
      <c r="AH538" s="34"/>
      <c r="AI538" s="34"/>
    </row>
    <row r="539" spans="1:35" ht="14.5" x14ac:dyDescent="0.35">
      <c r="A539" s="8" t="str">
        <f t="shared" si="10"/>
        <v>GesundheitsausgabenPolen</v>
      </c>
      <c r="B539" s="8">
        <v>539</v>
      </c>
      <c r="C539" s="32" t="s">
        <v>240</v>
      </c>
      <c r="D539" s="32" t="s">
        <v>21</v>
      </c>
      <c r="E539" s="32" t="s">
        <v>83</v>
      </c>
      <c r="F539" s="32" t="s">
        <v>62</v>
      </c>
      <c r="G539" s="32" t="s">
        <v>32</v>
      </c>
      <c r="H539" s="32" t="s">
        <v>372</v>
      </c>
      <c r="I539" s="33">
        <v>604.28200000000004</v>
      </c>
      <c r="J539" s="33">
        <v>668.56100000000004</v>
      </c>
      <c r="K539" s="33">
        <v>774.029</v>
      </c>
      <c r="L539" s="33">
        <v>781.69</v>
      </c>
      <c r="M539" s="33">
        <v>837.51700000000005</v>
      </c>
      <c r="N539" s="33">
        <v>834.69500000000005</v>
      </c>
      <c r="O539" s="33">
        <v>903.21699999999998</v>
      </c>
      <c r="P539" s="33">
        <v>1051.0999999999999</v>
      </c>
      <c r="Q539" s="33">
        <v>1223.0640000000001</v>
      </c>
      <c r="R539" s="33">
        <v>1312.461</v>
      </c>
      <c r="S539" s="33">
        <v>1406.0229999999999</v>
      </c>
      <c r="T539" s="33">
        <v>1478.6510000000001</v>
      </c>
      <c r="U539" s="33">
        <v>1559.32</v>
      </c>
      <c r="V539" s="33">
        <v>1650.7270000000001</v>
      </c>
      <c r="W539" s="33">
        <v>1666.355</v>
      </c>
      <c r="X539" s="33">
        <v>1796.739</v>
      </c>
      <c r="Y539" s="33">
        <v>1935.81</v>
      </c>
      <c r="Z539" s="33">
        <v>2038.7090000000001</v>
      </c>
      <c r="AA539" s="33">
        <v>2082.6190000000001</v>
      </c>
      <c r="AB539" s="33">
        <v>2365.34</v>
      </c>
      <c r="AC539" s="33">
        <v>2455.4</v>
      </c>
      <c r="AD539" s="33">
        <v>2705.002</v>
      </c>
      <c r="AE539" s="33">
        <v>3065.65</v>
      </c>
      <c r="AF539" s="33">
        <v>3613.444</v>
      </c>
      <c r="AG539" s="34"/>
      <c r="AH539" s="34"/>
      <c r="AI539" s="34"/>
    </row>
    <row r="540" spans="1:35" ht="14.5" x14ac:dyDescent="0.35">
      <c r="A540" s="8" t="str">
        <f t="shared" si="10"/>
        <v>GesundheitsausgabenPortugal</v>
      </c>
      <c r="B540" s="8">
        <v>540</v>
      </c>
      <c r="C540" s="32" t="s">
        <v>240</v>
      </c>
      <c r="D540" s="32" t="s">
        <v>7</v>
      </c>
      <c r="E540" s="32" t="s">
        <v>83</v>
      </c>
      <c r="F540" s="32" t="s">
        <v>62</v>
      </c>
      <c r="G540" s="32" t="s">
        <v>32</v>
      </c>
      <c r="H540" s="32" t="s">
        <v>372</v>
      </c>
      <c r="I540" s="33">
        <v>1643.306</v>
      </c>
      <c r="J540" s="33">
        <v>1710.288</v>
      </c>
      <c r="K540" s="33">
        <v>1839.1179999999999</v>
      </c>
      <c r="L540" s="33">
        <v>1921.77</v>
      </c>
      <c r="M540" s="33">
        <v>2085.1930000000002</v>
      </c>
      <c r="N540" s="33">
        <v>2183.712</v>
      </c>
      <c r="O540" s="33">
        <v>2239.8209999999999</v>
      </c>
      <c r="P540" s="33">
        <v>2300.5549999999998</v>
      </c>
      <c r="Q540" s="33">
        <v>2448.0349999999999</v>
      </c>
      <c r="R540" s="33">
        <v>2513.5079999999998</v>
      </c>
      <c r="S540" s="33">
        <v>2580.3879999999999</v>
      </c>
      <c r="T540" s="33">
        <v>2453.5459999999998</v>
      </c>
      <c r="U540" s="33">
        <v>2417.0459999999998</v>
      </c>
      <c r="V540" s="33">
        <v>2500.17</v>
      </c>
      <c r="W540" s="33">
        <v>2533.076</v>
      </c>
      <c r="X540" s="33">
        <v>2629.529</v>
      </c>
      <c r="Y540" s="33">
        <v>2806.7330000000002</v>
      </c>
      <c r="Z540" s="33">
        <v>2895.201</v>
      </c>
      <c r="AA540" s="33">
        <v>3118.7190000000001</v>
      </c>
      <c r="AB540" s="33">
        <v>3408.6019999999999</v>
      </c>
      <c r="AC540" s="33">
        <v>3554.732</v>
      </c>
      <c r="AD540" s="33">
        <v>4145.0919999999996</v>
      </c>
      <c r="AE540" s="33">
        <v>4520.5469999999996</v>
      </c>
      <c r="AF540" s="33">
        <v>4764.7780000000002</v>
      </c>
      <c r="AG540" s="34"/>
      <c r="AH540" s="34"/>
      <c r="AI540" s="34"/>
    </row>
    <row r="541" spans="1:35" ht="14.5" x14ac:dyDescent="0.35">
      <c r="A541" s="8" t="str">
        <f t="shared" si="10"/>
        <v>GesundheitsausgabenSchweden</v>
      </c>
      <c r="B541" s="8">
        <v>541</v>
      </c>
      <c r="C541" s="32" t="s">
        <v>240</v>
      </c>
      <c r="D541" s="32" t="s">
        <v>13</v>
      </c>
      <c r="E541" s="32" t="s">
        <v>83</v>
      </c>
      <c r="F541" s="32" t="s">
        <v>62</v>
      </c>
      <c r="G541" s="32" t="s">
        <v>32</v>
      </c>
      <c r="H541" s="32" t="s">
        <v>372</v>
      </c>
      <c r="I541" s="33">
        <v>2196.5929999999998</v>
      </c>
      <c r="J541" s="33">
        <v>2400.2220000000002</v>
      </c>
      <c r="K541" s="33">
        <v>2637.444</v>
      </c>
      <c r="L541" s="33">
        <v>2675.634</v>
      </c>
      <c r="M541" s="33">
        <v>2772.8319999999999</v>
      </c>
      <c r="N541" s="33">
        <v>2810.7069999999999</v>
      </c>
      <c r="O541" s="33">
        <v>3008.7829999999999</v>
      </c>
      <c r="P541" s="33">
        <v>3225.971</v>
      </c>
      <c r="Q541" s="33">
        <v>3415.0349999999999</v>
      </c>
      <c r="R541" s="33">
        <v>3451.2860000000001</v>
      </c>
      <c r="S541" s="33">
        <v>3431.4630000000002</v>
      </c>
      <c r="T541" s="33">
        <v>4459.5150000000003</v>
      </c>
      <c r="U541" s="33">
        <v>4679.6480000000001</v>
      </c>
      <c r="V541" s="33">
        <v>4731.9849999999997</v>
      </c>
      <c r="W541" s="33">
        <v>4865.518</v>
      </c>
      <c r="X541" s="33">
        <v>5004.1319999999996</v>
      </c>
      <c r="Y541" s="33">
        <v>5127.576</v>
      </c>
      <c r="Z541" s="33">
        <v>5219.4129999999996</v>
      </c>
      <c r="AA541" s="33">
        <v>5419.2719999999999</v>
      </c>
      <c r="AB541" s="33">
        <v>5756.1909999999998</v>
      </c>
      <c r="AC541" s="33">
        <v>6041.1030000000001</v>
      </c>
      <c r="AD541" s="33">
        <v>6634.86</v>
      </c>
      <c r="AE541" s="33">
        <v>7009.4769999999999</v>
      </c>
      <c r="AF541" s="33">
        <v>7521.91</v>
      </c>
      <c r="AG541" s="34"/>
      <c r="AH541" s="34"/>
      <c r="AI541" s="34"/>
    </row>
    <row r="542" spans="1:35" ht="14.5" x14ac:dyDescent="0.35">
      <c r="A542" s="8" t="str">
        <f t="shared" ref="A542:A605" si="11">C542&amp;D542</f>
        <v>GesundheitsausgabenSlowakei</v>
      </c>
      <c r="B542" s="8">
        <v>542</v>
      </c>
      <c r="C542" s="32" t="s">
        <v>240</v>
      </c>
      <c r="D542" s="32" t="s">
        <v>23</v>
      </c>
      <c r="E542" s="32" t="s">
        <v>83</v>
      </c>
      <c r="F542" s="32" t="s">
        <v>62</v>
      </c>
      <c r="G542" s="32" t="s">
        <v>32</v>
      </c>
      <c r="H542" s="32" t="s">
        <v>372</v>
      </c>
      <c r="I542" s="33">
        <v>689.101</v>
      </c>
      <c r="J542" s="33">
        <v>758.95500000000004</v>
      </c>
      <c r="K542" s="33">
        <v>868.31899999999996</v>
      </c>
      <c r="L542" s="33">
        <v>875.57799999999997</v>
      </c>
      <c r="M542" s="33">
        <v>1098.4760000000001</v>
      </c>
      <c r="N542" s="33">
        <v>1188.2449999999999</v>
      </c>
      <c r="O542" s="33">
        <v>1337.5550000000001</v>
      </c>
      <c r="P542" s="33">
        <v>1577.692</v>
      </c>
      <c r="Q542" s="33">
        <v>1678.403</v>
      </c>
      <c r="R542" s="33">
        <v>1798.5650000000001</v>
      </c>
      <c r="S542" s="33">
        <v>1996.771</v>
      </c>
      <c r="T542" s="33">
        <v>1974.761</v>
      </c>
      <c r="U542" s="33">
        <v>2097.4009999999998</v>
      </c>
      <c r="V542" s="33">
        <v>2153.6979999999999</v>
      </c>
      <c r="W542" s="33">
        <v>2010.11</v>
      </c>
      <c r="X542" s="33">
        <v>2059.1320000000001</v>
      </c>
      <c r="Y542" s="33">
        <v>2039.6120000000001</v>
      </c>
      <c r="Z542" s="33">
        <v>1974.4670000000001</v>
      </c>
      <c r="AA542" s="33">
        <v>2008.9749999999999</v>
      </c>
      <c r="AB542" s="33">
        <v>2282.5309999999999</v>
      </c>
      <c r="AC542" s="33">
        <v>2448.9859999999999</v>
      </c>
      <c r="AD542" s="33">
        <v>2899.12</v>
      </c>
      <c r="AE542" s="33">
        <v>3128.3620000000001</v>
      </c>
      <c r="AF542" s="33">
        <v>3809.8220000000001</v>
      </c>
      <c r="AG542" s="34"/>
      <c r="AH542" s="34"/>
      <c r="AI542" s="34"/>
    </row>
    <row r="543" spans="1:35" ht="14.5" x14ac:dyDescent="0.35">
      <c r="A543" s="8" t="str">
        <f t="shared" si="11"/>
        <v>GesundheitsausgabenSlowenien</v>
      </c>
      <c r="B543" s="8">
        <v>543</v>
      </c>
      <c r="C543" s="32" t="s">
        <v>240</v>
      </c>
      <c r="D543" s="32" t="s">
        <v>26</v>
      </c>
      <c r="E543" s="32" t="s">
        <v>83</v>
      </c>
      <c r="F543" s="32" t="s">
        <v>62</v>
      </c>
      <c r="G543" s="32" t="s">
        <v>32</v>
      </c>
      <c r="H543" s="32" t="s">
        <v>372</v>
      </c>
      <c r="I543" s="33">
        <v>1463.3889999999999</v>
      </c>
      <c r="J543" s="33">
        <v>1554.4259999999999</v>
      </c>
      <c r="K543" s="33">
        <v>1735.5239999999999</v>
      </c>
      <c r="L543" s="33">
        <v>1785.29</v>
      </c>
      <c r="M543" s="33">
        <v>1857.702</v>
      </c>
      <c r="N543" s="33">
        <v>1899.405</v>
      </c>
      <c r="O543" s="33">
        <v>1984.0709999999999</v>
      </c>
      <c r="P543" s="33">
        <v>2064.7950000000001</v>
      </c>
      <c r="Q543" s="33">
        <v>2296.0439999999999</v>
      </c>
      <c r="R543" s="33">
        <v>2262.9110000000001</v>
      </c>
      <c r="S543" s="33">
        <v>2318.8919999999998</v>
      </c>
      <c r="T543" s="33">
        <v>2377.0390000000002</v>
      </c>
      <c r="U543" s="33">
        <v>2432.0630000000001</v>
      </c>
      <c r="V543" s="33">
        <v>2496.2959999999998</v>
      </c>
      <c r="W543" s="33">
        <v>2499.5410000000002</v>
      </c>
      <c r="X543" s="33">
        <v>2579.8490000000002</v>
      </c>
      <c r="Y543" s="33">
        <v>2739.2829999999999</v>
      </c>
      <c r="Z543" s="33">
        <v>2832.96</v>
      </c>
      <c r="AA543" s="33">
        <v>3050.76</v>
      </c>
      <c r="AB543" s="33">
        <v>3433.9749999999999</v>
      </c>
      <c r="AC543" s="33">
        <v>3760.2919999999999</v>
      </c>
      <c r="AD543" s="33">
        <v>4202.5469999999996</v>
      </c>
      <c r="AE543" s="33">
        <v>4709.7719999999999</v>
      </c>
      <c r="AF543" s="33">
        <v>4972.7420000000002</v>
      </c>
      <c r="AG543" s="34"/>
      <c r="AH543" s="34"/>
      <c r="AI543" s="34"/>
    </row>
    <row r="544" spans="1:35" ht="14.5" x14ac:dyDescent="0.35">
      <c r="A544" s="8" t="str">
        <f t="shared" si="11"/>
        <v>GesundheitsausgabenSpanien</v>
      </c>
      <c r="B544" s="8">
        <v>544</v>
      </c>
      <c r="C544" s="32" t="s">
        <v>240</v>
      </c>
      <c r="D544" s="32" t="s">
        <v>8</v>
      </c>
      <c r="E544" s="32" t="s">
        <v>83</v>
      </c>
      <c r="F544" s="32" t="s">
        <v>62</v>
      </c>
      <c r="G544" s="32" t="s">
        <v>32</v>
      </c>
      <c r="H544" s="32" t="s">
        <v>372</v>
      </c>
      <c r="I544" s="33">
        <v>1524.9269999999999</v>
      </c>
      <c r="J544" s="33">
        <v>1639.44</v>
      </c>
      <c r="K544" s="33">
        <v>1803.8489999999999</v>
      </c>
      <c r="L544" s="33">
        <v>2014.4280000000001</v>
      </c>
      <c r="M544" s="33">
        <v>2123.8359999999998</v>
      </c>
      <c r="N544" s="33">
        <v>2214.2240000000002</v>
      </c>
      <c r="O544" s="33">
        <v>2395.1559999999999</v>
      </c>
      <c r="P544" s="33">
        <v>2484.319</v>
      </c>
      <c r="Q544" s="33">
        <v>2670.248</v>
      </c>
      <c r="R544" s="33">
        <v>2743.364</v>
      </c>
      <c r="S544" s="33">
        <v>2738.6019999999999</v>
      </c>
      <c r="T544" s="33">
        <v>2734.3220000000001</v>
      </c>
      <c r="U544" s="33">
        <v>2729.0740000000001</v>
      </c>
      <c r="V544" s="33">
        <v>2766.2930000000001</v>
      </c>
      <c r="W544" s="33">
        <v>2859.846</v>
      </c>
      <c r="X544" s="33">
        <v>3022.3679999999999</v>
      </c>
      <c r="Y544" s="33">
        <v>3151.5680000000002</v>
      </c>
      <c r="Z544" s="33">
        <v>3322.8209999999999</v>
      </c>
      <c r="AA544" s="33">
        <v>3433.0329999999999</v>
      </c>
      <c r="AB544" s="33">
        <v>3764.9830000000002</v>
      </c>
      <c r="AC544" s="33">
        <v>3937.431</v>
      </c>
      <c r="AD544" s="33">
        <v>4272.54</v>
      </c>
      <c r="AE544" s="33">
        <v>4533.8239999999996</v>
      </c>
      <c r="AF544" s="33">
        <v>4992.2740000000003</v>
      </c>
      <c r="AG544" s="34"/>
      <c r="AH544" s="34"/>
      <c r="AI544" s="34"/>
    </row>
    <row r="545" spans="1:35" ht="14.5" x14ac:dyDescent="0.35">
      <c r="A545" s="8" t="str">
        <f t="shared" si="11"/>
        <v>GesundheitsausgabenTschechische Republik</v>
      </c>
      <c r="B545" s="8">
        <v>545</v>
      </c>
      <c r="C545" s="32" t="s">
        <v>240</v>
      </c>
      <c r="D545" s="32" t="s">
        <v>22</v>
      </c>
      <c r="E545" s="32" t="s">
        <v>83</v>
      </c>
      <c r="F545" s="32" t="s">
        <v>62</v>
      </c>
      <c r="G545" s="32" t="s">
        <v>32</v>
      </c>
      <c r="H545" s="32" t="s">
        <v>372</v>
      </c>
      <c r="I545" s="33">
        <v>1024.5129999999999</v>
      </c>
      <c r="J545" s="33">
        <v>1159.7180000000001</v>
      </c>
      <c r="K545" s="33">
        <v>1267.201</v>
      </c>
      <c r="L545" s="33">
        <v>1392.634</v>
      </c>
      <c r="M545" s="33">
        <v>1462.5609999999999</v>
      </c>
      <c r="N545" s="33">
        <v>1519.99</v>
      </c>
      <c r="O545" s="33">
        <v>1555.278</v>
      </c>
      <c r="P545" s="33">
        <v>1656.723</v>
      </c>
      <c r="Q545" s="33">
        <v>1815.056</v>
      </c>
      <c r="R545" s="33">
        <v>2039.61</v>
      </c>
      <c r="S545" s="33">
        <v>2190.6559999999999</v>
      </c>
      <c r="T545" s="33">
        <v>2220.3139999999999</v>
      </c>
      <c r="U545" s="33">
        <v>2275.19</v>
      </c>
      <c r="V545" s="33">
        <v>2377.3339999999998</v>
      </c>
      <c r="W545" s="33">
        <v>2564.1819999999998</v>
      </c>
      <c r="X545" s="33">
        <v>2594.6930000000002</v>
      </c>
      <c r="Y545" s="33">
        <v>2778.9229999999998</v>
      </c>
      <c r="Z545" s="33">
        <v>2954.174</v>
      </c>
      <c r="AA545" s="33">
        <v>3125.2919999999999</v>
      </c>
      <c r="AB545" s="33">
        <v>3491.7089999999998</v>
      </c>
      <c r="AC545" s="33">
        <v>4097.3289999999997</v>
      </c>
      <c r="AD545" s="33">
        <v>4733.63</v>
      </c>
      <c r="AE545" s="33">
        <v>4633.1940000000004</v>
      </c>
      <c r="AF545" s="33">
        <v>4687.5209999999997</v>
      </c>
      <c r="AG545" s="34"/>
      <c r="AH545" s="34"/>
      <c r="AI545" s="34"/>
    </row>
    <row r="546" spans="1:35" ht="14.5" x14ac:dyDescent="0.35">
      <c r="A546" s="8" t="str">
        <f t="shared" si="11"/>
        <v>GesundheitsausgabenUngarn</v>
      </c>
      <c r="B546" s="8">
        <v>546</v>
      </c>
      <c r="C546" s="32" t="s">
        <v>240</v>
      </c>
      <c r="D546" s="32" t="s">
        <v>24</v>
      </c>
      <c r="E546" s="32" t="s">
        <v>83</v>
      </c>
      <c r="F546" s="32" t="s">
        <v>62</v>
      </c>
      <c r="G546" s="32" t="s">
        <v>32</v>
      </c>
      <c r="H546" s="32" t="s">
        <v>372</v>
      </c>
      <c r="I546" s="33">
        <v>907.09500000000003</v>
      </c>
      <c r="J546" s="33">
        <v>996.31600000000003</v>
      </c>
      <c r="K546" s="33">
        <v>1167.2339999999999</v>
      </c>
      <c r="L546" s="33">
        <v>1364.722</v>
      </c>
      <c r="M546" s="33">
        <v>1381.3969999999999</v>
      </c>
      <c r="N546" s="33">
        <v>1463.5250000000001</v>
      </c>
      <c r="O546" s="33">
        <v>1510.771</v>
      </c>
      <c r="P546" s="33">
        <v>1430.1079999999999</v>
      </c>
      <c r="Q546" s="33">
        <v>1492.5940000000001</v>
      </c>
      <c r="R546" s="33">
        <v>1492.681</v>
      </c>
      <c r="S546" s="33">
        <v>1666.3610000000001</v>
      </c>
      <c r="T546" s="33">
        <v>1757.8019999999999</v>
      </c>
      <c r="U546" s="33">
        <v>1766.5350000000001</v>
      </c>
      <c r="V546" s="33">
        <v>1821.579</v>
      </c>
      <c r="W546" s="33">
        <v>1863.7550000000001</v>
      </c>
      <c r="X546" s="33">
        <v>1891.248</v>
      </c>
      <c r="Y546" s="33">
        <v>1999.682</v>
      </c>
      <c r="Z546" s="33">
        <v>1998.62</v>
      </c>
      <c r="AA546" s="33">
        <v>2106.8960000000002</v>
      </c>
      <c r="AB546" s="33">
        <v>2227.96</v>
      </c>
      <c r="AC546" s="33">
        <v>2594.0219999999999</v>
      </c>
      <c r="AD546" s="33">
        <v>2921.61</v>
      </c>
      <c r="AE546" s="33">
        <v>3000.0549999999998</v>
      </c>
      <c r="AF546" s="33">
        <v>3014.5630000000001</v>
      </c>
      <c r="AG546" s="34"/>
      <c r="AH546" s="34"/>
      <c r="AI546" s="34"/>
    </row>
    <row r="547" spans="1:35" ht="14.5" x14ac:dyDescent="0.35">
      <c r="A547" s="8" t="str">
        <f t="shared" si="11"/>
        <v>GesundheitsausgabenVereinigtes Königreich Großbritannien und Nordirland</v>
      </c>
      <c r="B547" s="8">
        <v>547</v>
      </c>
      <c r="C547" s="32" t="s">
        <v>240</v>
      </c>
      <c r="D547" s="32" t="s">
        <v>57</v>
      </c>
      <c r="E547" s="32" t="s">
        <v>83</v>
      </c>
      <c r="F547" s="32" t="s">
        <v>62</v>
      </c>
      <c r="G547" s="32" t="s">
        <v>32</v>
      </c>
      <c r="H547" s="32" t="s">
        <v>372</v>
      </c>
      <c r="I547" s="33">
        <v>1892.47</v>
      </c>
      <c r="J547" s="33">
        <v>2092.0509999999999</v>
      </c>
      <c r="K547" s="33">
        <v>2342.1819999999998</v>
      </c>
      <c r="L547" s="33">
        <v>2467.0070000000001</v>
      </c>
      <c r="M547" s="33">
        <v>2728.1179999999999</v>
      </c>
      <c r="N547" s="33">
        <v>2731.614</v>
      </c>
      <c r="O547" s="33">
        <v>2913.7060000000001</v>
      </c>
      <c r="P547" s="33">
        <v>3060.413</v>
      </c>
      <c r="Q547" s="33">
        <v>3203.806</v>
      </c>
      <c r="R547" s="33">
        <v>3255.364</v>
      </c>
      <c r="S547" s="33">
        <v>3378.2429999999999</v>
      </c>
      <c r="T547" s="33">
        <v>3438.9279999999999</v>
      </c>
      <c r="U547" s="33">
        <v>3583.3270000000002</v>
      </c>
      <c r="V547" s="33">
        <v>3694.1129999999998</v>
      </c>
      <c r="W547" s="33">
        <v>3760.5329999999999</v>
      </c>
      <c r="X547" s="33">
        <v>3800.4650000000001</v>
      </c>
      <c r="Y547" s="33">
        <v>3939.38</v>
      </c>
      <c r="Z547" s="33">
        <v>4035.8739999999998</v>
      </c>
      <c r="AA547" s="33">
        <v>4181.616</v>
      </c>
      <c r="AB547" s="33">
        <v>4546.3639999999996</v>
      </c>
      <c r="AC547" s="33">
        <v>5294.6980000000003</v>
      </c>
      <c r="AD547" s="33">
        <v>5857.9059999999999</v>
      </c>
      <c r="AE547" s="33">
        <v>5866.79</v>
      </c>
      <c r="AF547" s="33">
        <v>6023.4769999999999</v>
      </c>
      <c r="AG547" s="34"/>
      <c r="AH547" s="34"/>
      <c r="AI547" s="34"/>
    </row>
    <row r="548" spans="1:35" ht="14.5" x14ac:dyDescent="0.35">
      <c r="A548" s="8" t="str">
        <f t="shared" si="11"/>
        <v>HaushaltseinkommenBelgien</v>
      </c>
      <c r="B548" s="8">
        <v>548</v>
      </c>
      <c r="C548" s="32" t="s">
        <v>214</v>
      </c>
      <c r="D548" s="32" t="s">
        <v>9</v>
      </c>
      <c r="E548" s="32" t="s">
        <v>76</v>
      </c>
      <c r="F548" s="32" t="s">
        <v>67</v>
      </c>
      <c r="G548" s="56" t="s">
        <v>37</v>
      </c>
      <c r="H548" s="32" t="s">
        <v>372</v>
      </c>
      <c r="I548" s="33"/>
      <c r="J548" s="33"/>
      <c r="K548" s="34"/>
      <c r="L548" s="33"/>
      <c r="M548" s="33"/>
      <c r="N548" s="33">
        <v>18542</v>
      </c>
      <c r="O548" s="33">
        <v>19011</v>
      </c>
      <c r="P548" s="33">
        <v>19143</v>
      </c>
      <c r="Q548" s="33">
        <v>19986</v>
      </c>
      <c r="R548" s="33">
        <v>21002</v>
      </c>
      <c r="S548" s="33">
        <v>21353</v>
      </c>
      <c r="T548" s="33">
        <v>21628</v>
      </c>
      <c r="U548" s="33">
        <v>21897</v>
      </c>
      <c r="V548" s="33">
        <v>23279</v>
      </c>
      <c r="W548" s="33">
        <v>23429</v>
      </c>
      <c r="X548" s="33">
        <v>23673</v>
      </c>
      <c r="Y548" s="33">
        <v>24264</v>
      </c>
      <c r="Z548" s="33">
        <v>24400</v>
      </c>
      <c r="AA548" s="33">
        <v>25196</v>
      </c>
      <c r="AB548" s="33">
        <v>26275</v>
      </c>
      <c r="AC548" s="33">
        <v>27641</v>
      </c>
      <c r="AD548" s="33">
        <v>27718</v>
      </c>
      <c r="AE548" s="33">
        <v>29471</v>
      </c>
      <c r="AF548" s="33">
        <v>31150</v>
      </c>
      <c r="AG548" s="34"/>
      <c r="AH548" s="34"/>
      <c r="AI548" s="34"/>
    </row>
    <row r="549" spans="1:35" ht="14.5" x14ac:dyDescent="0.35">
      <c r="A549" s="8" t="str">
        <f t="shared" si="11"/>
        <v>HaushaltseinkommenBulgarien</v>
      </c>
      <c r="B549" s="8">
        <v>549</v>
      </c>
      <c r="C549" s="32" t="s">
        <v>214</v>
      </c>
      <c r="D549" s="32" t="s">
        <v>25</v>
      </c>
      <c r="E549" s="32" t="s">
        <v>76</v>
      </c>
      <c r="F549" s="32" t="s">
        <v>67</v>
      </c>
      <c r="G549" s="56" t="s">
        <v>37</v>
      </c>
      <c r="H549" s="32" t="s">
        <v>372</v>
      </c>
      <c r="I549" s="34"/>
      <c r="J549" s="34"/>
      <c r="K549" s="34"/>
      <c r="L549" s="34"/>
      <c r="M549" s="34"/>
      <c r="N549" s="34"/>
      <c r="O549" s="33">
        <v>1582</v>
      </c>
      <c r="P549" s="33">
        <v>1721</v>
      </c>
      <c r="Q549" s="33">
        <v>2662</v>
      </c>
      <c r="R549" s="33">
        <v>3278</v>
      </c>
      <c r="S549" s="33">
        <v>3498</v>
      </c>
      <c r="T549" s="33">
        <v>3429</v>
      </c>
      <c r="U549" s="33">
        <v>3276</v>
      </c>
      <c r="V549" s="33">
        <v>3509</v>
      </c>
      <c r="W549" s="33">
        <v>3907</v>
      </c>
      <c r="X549" s="33">
        <v>4093</v>
      </c>
      <c r="Y549" s="33">
        <v>3857</v>
      </c>
      <c r="Z549" s="33">
        <v>4598</v>
      </c>
      <c r="AA549" s="33">
        <v>4644</v>
      </c>
      <c r="AB549" s="33">
        <v>5551</v>
      </c>
      <c r="AC549" s="33">
        <v>5927</v>
      </c>
      <c r="AD549" s="33">
        <v>6730</v>
      </c>
      <c r="AE549" s="33">
        <v>6848</v>
      </c>
      <c r="AF549" s="33">
        <v>8193</v>
      </c>
      <c r="AG549" s="34"/>
      <c r="AH549" s="34"/>
      <c r="AI549" s="34"/>
    </row>
    <row r="550" spans="1:35" ht="14.5" x14ac:dyDescent="0.35">
      <c r="A550" s="8" t="str">
        <f t="shared" si="11"/>
        <v>HaushaltseinkommenDänemark</v>
      </c>
      <c r="B550" s="8">
        <v>550</v>
      </c>
      <c r="C550" s="32" t="s">
        <v>214</v>
      </c>
      <c r="D550" s="32" t="s">
        <v>5</v>
      </c>
      <c r="E550" s="32" t="s">
        <v>76</v>
      </c>
      <c r="F550" s="32" t="s">
        <v>67</v>
      </c>
      <c r="G550" s="56" t="s">
        <v>37</v>
      </c>
      <c r="H550" s="32" t="s">
        <v>372</v>
      </c>
      <c r="I550" s="34"/>
      <c r="J550" s="34"/>
      <c r="K550" s="34"/>
      <c r="L550" s="33"/>
      <c r="M550" s="33"/>
      <c r="N550" s="33">
        <v>23294</v>
      </c>
      <c r="O550" s="33">
        <v>24013</v>
      </c>
      <c r="P550" s="33">
        <v>25113</v>
      </c>
      <c r="Q550" s="33">
        <v>26030</v>
      </c>
      <c r="R550" s="33">
        <v>25897</v>
      </c>
      <c r="S550" s="33">
        <v>26915</v>
      </c>
      <c r="T550" s="33">
        <v>29347</v>
      </c>
      <c r="U550" s="33">
        <v>29690</v>
      </c>
      <c r="V550" s="33">
        <v>30082</v>
      </c>
      <c r="W550" s="33">
        <v>31108</v>
      </c>
      <c r="X550" s="33">
        <v>31518</v>
      </c>
      <c r="Y550" s="33">
        <v>32141</v>
      </c>
      <c r="Z550" s="33">
        <v>32792</v>
      </c>
      <c r="AA550" s="33">
        <v>33759</v>
      </c>
      <c r="AB550" s="33">
        <v>34332</v>
      </c>
      <c r="AC550" s="33">
        <v>34346</v>
      </c>
      <c r="AD550" s="33">
        <v>35744</v>
      </c>
      <c r="AE550" s="33">
        <v>37447</v>
      </c>
      <c r="AF550" s="33">
        <v>38330</v>
      </c>
      <c r="AG550" s="34"/>
      <c r="AH550" s="34"/>
      <c r="AI550" s="34"/>
    </row>
    <row r="551" spans="1:35" ht="14.5" x14ac:dyDescent="0.35">
      <c r="A551" s="8" t="str">
        <f t="shared" si="11"/>
        <v>HaushaltseinkommenDeutschland</v>
      </c>
      <c r="B551" s="8">
        <v>551</v>
      </c>
      <c r="C551" s="32" t="s">
        <v>214</v>
      </c>
      <c r="D551" s="32" t="s">
        <v>2</v>
      </c>
      <c r="E551" s="32" t="s">
        <v>76</v>
      </c>
      <c r="F551" s="32" t="s">
        <v>67</v>
      </c>
      <c r="G551" s="56" t="s">
        <v>37</v>
      </c>
      <c r="H551" s="32" t="s">
        <v>372</v>
      </c>
      <c r="I551" s="33"/>
      <c r="J551" s="33"/>
      <c r="K551" s="34"/>
      <c r="L551" s="34"/>
      <c r="M551" s="34"/>
      <c r="N551" s="33">
        <v>18214</v>
      </c>
      <c r="O551" s="33">
        <v>17283</v>
      </c>
      <c r="P551" s="33">
        <v>20270</v>
      </c>
      <c r="Q551" s="33">
        <v>21086</v>
      </c>
      <c r="R551" s="33">
        <v>21223</v>
      </c>
      <c r="S551" s="33">
        <v>21470</v>
      </c>
      <c r="T551" s="33">
        <v>21549</v>
      </c>
      <c r="U551" s="33">
        <v>22022</v>
      </c>
      <c r="V551" s="33">
        <v>22471</v>
      </c>
      <c r="W551" s="33">
        <v>22537</v>
      </c>
      <c r="X551" s="33">
        <v>23499</v>
      </c>
      <c r="Y551" s="33">
        <v>24020</v>
      </c>
      <c r="Z551" s="33">
        <v>24780</v>
      </c>
      <c r="AA551" s="33">
        <v>25882</v>
      </c>
      <c r="AB551" s="33">
        <v>26105</v>
      </c>
      <c r="AC551" s="33">
        <v>29896</v>
      </c>
      <c r="AD551" s="33">
        <v>29106</v>
      </c>
      <c r="AE551" s="33">
        <v>28569</v>
      </c>
      <c r="AF551" s="33">
        <v>30308</v>
      </c>
      <c r="AG551" s="34"/>
      <c r="AH551" s="34"/>
      <c r="AI551" s="34"/>
    </row>
    <row r="552" spans="1:35" ht="14.5" x14ac:dyDescent="0.35">
      <c r="A552" s="8" t="str">
        <f t="shared" si="11"/>
        <v>HaushaltseinkommenEstland</v>
      </c>
      <c r="B552" s="8">
        <v>552</v>
      </c>
      <c r="C552" s="32" t="s">
        <v>214</v>
      </c>
      <c r="D552" s="32" t="s">
        <v>18</v>
      </c>
      <c r="E552" s="32" t="s">
        <v>76</v>
      </c>
      <c r="F552" s="32" t="s">
        <v>67</v>
      </c>
      <c r="G552" s="56" t="s">
        <v>37</v>
      </c>
      <c r="H552" s="32" t="s">
        <v>372</v>
      </c>
      <c r="I552" s="34"/>
      <c r="J552" s="34"/>
      <c r="K552" s="34"/>
      <c r="L552" s="34"/>
      <c r="M552" s="33"/>
      <c r="N552" s="33">
        <v>3630</v>
      </c>
      <c r="O552" s="33">
        <v>4355</v>
      </c>
      <c r="P552" s="33">
        <v>5304</v>
      </c>
      <c r="Q552" s="33">
        <v>6333</v>
      </c>
      <c r="R552" s="33">
        <v>7207</v>
      </c>
      <c r="S552" s="33">
        <v>6782</v>
      </c>
      <c r="T552" s="33">
        <v>6570</v>
      </c>
      <c r="U552" s="33">
        <v>7119</v>
      </c>
      <c r="V552" s="33">
        <v>7846</v>
      </c>
      <c r="W552" s="33">
        <v>8820</v>
      </c>
      <c r="X552" s="33">
        <v>9490</v>
      </c>
      <c r="Y552" s="33">
        <v>10102</v>
      </c>
      <c r="Z552" s="33">
        <v>10698</v>
      </c>
      <c r="AA552" s="33">
        <v>11746</v>
      </c>
      <c r="AB552" s="33">
        <v>12780</v>
      </c>
      <c r="AC552" s="33">
        <v>13705</v>
      </c>
      <c r="AD552" s="33">
        <v>14218</v>
      </c>
      <c r="AE552" s="33">
        <v>16920</v>
      </c>
      <c r="AF552" s="33">
        <v>17110</v>
      </c>
      <c r="AG552" s="34"/>
      <c r="AH552" s="34"/>
      <c r="AI552" s="34"/>
    </row>
    <row r="553" spans="1:35" ht="14.5" x14ac:dyDescent="0.35">
      <c r="A553" s="8" t="str">
        <f t="shared" si="11"/>
        <v>HaushaltseinkommenEU27</v>
      </c>
      <c r="B553" s="8">
        <v>553</v>
      </c>
      <c r="C553" s="32" t="s">
        <v>214</v>
      </c>
      <c r="D553" s="32" t="s">
        <v>367</v>
      </c>
      <c r="E553" s="32" t="s">
        <v>76</v>
      </c>
      <c r="F553" s="32" t="s">
        <v>67</v>
      </c>
      <c r="G553" s="56" t="s">
        <v>37</v>
      </c>
      <c r="H553" s="32" t="s">
        <v>372</v>
      </c>
      <c r="I553" s="34"/>
      <c r="J553" s="34"/>
      <c r="K553" s="34"/>
      <c r="L553" s="34"/>
      <c r="M553" s="34"/>
      <c r="N553" s="33">
        <v>14410</v>
      </c>
      <c r="O553" s="33">
        <v>14291</v>
      </c>
      <c r="P553" s="33">
        <v>14658</v>
      </c>
      <c r="Q553" s="33">
        <v>16140</v>
      </c>
      <c r="R553" s="33">
        <v>16702</v>
      </c>
      <c r="S553" s="33">
        <v>16606</v>
      </c>
      <c r="T553" s="33">
        <v>16767</v>
      </c>
      <c r="U553" s="33">
        <v>17035</v>
      </c>
      <c r="V553" s="33">
        <v>17119</v>
      </c>
      <c r="W553" s="33">
        <v>17219</v>
      </c>
      <c r="X553" s="33">
        <v>17554</v>
      </c>
      <c r="Y553" s="33">
        <v>17982</v>
      </c>
      <c r="Z553" s="33">
        <v>18466</v>
      </c>
      <c r="AA553" s="33">
        <v>19067</v>
      </c>
      <c r="AB553" s="33">
        <v>19567</v>
      </c>
      <c r="AC553" s="33">
        <v>20757</v>
      </c>
      <c r="AD553" s="33">
        <v>20913</v>
      </c>
      <c r="AE553" s="33">
        <v>21602</v>
      </c>
      <c r="AF553" s="33">
        <v>23067</v>
      </c>
      <c r="AG553" s="34"/>
      <c r="AH553" s="34"/>
      <c r="AI553" s="34"/>
    </row>
    <row r="554" spans="1:35" ht="14.5" x14ac:dyDescent="0.35">
      <c r="A554" s="8" t="str">
        <f t="shared" si="11"/>
        <v>HaushaltseinkommenFinnland</v>
      </c>
      <c r="B554" s="8">
        <v>554</v>
      </c>
      <c r="C554" s="32" t="s">
        <v>214</v>
      </c>
      <c r="D554" s="32" t="s">
        <v>14</v>
      </c>
      <c r="E554" s="32" t="s">
        <v>76</v>
      </c>
      <c r="F554" s="32" t="s">
        <v>67</v>
      </c>
      <c r="G554" s="56" t="s">
        <v>37</v>
      </c>
      <c r="H554" s="32" t="s">
        <v>372</v>
      </c>
      <c r="I554" s="33"/>
      <c r="J554" s="33"/>
      <c r="K554" s="34"/>
      <c r="L554" s="34"/>
      <c r="M554" s="33"/>
      <c r="N554" s="33">
        <v>19535</v>
      </c>
      <c r="O554" s="33">
        <v>20225</v>
      </c>
      <c r="P554" s="33">
        <v>20787</v>
      </c>
      <c r="Q554" s="33">
        <v>22008</v>
      </c>
      <c r="R554" s="33">
        <v>23119</v>
      </c>
      <c r="S554" s="33">
        <v>23528</v>
      </c>
      <c r="T554" s="33">
        <v>24150</v>
      </c>
      <c r="U554" s="33">
        <v>25148</v>
      </c>
      <c r="V554" s="33">
        <v>25901</v>
      </c>
      <c r="W554" s="33">
        <v>26130</v>
      </c>
      <c r="X554" s="33">
        <v>26240</v>
      </c>
      <c r="Y554" s="33">
        <v>26379</v>
      </c>
      <c r="Z554" s="33">
        <v>26689</v>
      </c>
      <c r="AA554" s="33">
        <v>27389</v>
      </c>
      <c r="AB554" s="33">
        <v>28061</v>
      </c>
      <c r="AC554" s="33">
        <v>28683</v>
      </c>
      <c r="AD554" s="33">
        <v>28611</v>
      </c>
      <c r="AE554" s="33">
        <v>29714</v>
      </c>
      <c r="AF554" s="33">
        <v>30821</v>
      </c>
      <c r="AG554" s="34"/>
      <c r="AH554" s="34"/>
      <c r="AI554" s="34"/>
    </row>
    <row r="555" spans="1:35" ht="14.5" x14ac:dyDescent="0.35">
      <c r="A555" s="8" t="str">
        <f t="shared" si="11"/>
        <v>HaushaltseinkommenFrankreich</v>
      </c>
      <c r="B555" s="8">
        <v>555</v>
      </c>
      <c r="C555" s="32" t="s">
        <v>214</v>
      </c>
      <c r="D555" s="32" t="s">
        <v>0</v>
      </c>
      <c r="E555" s="32" t="s">
        <v>76</v>
      </c>
      <c r="F555" s="32" t="s">
        <v>67</v>
      </c>
      <c r="G555" s="56" t="s">
        <v>37</v>
      </c>
      <c r="H555" s="32" t="s">
        <v>372</v>
      </c>
      <c r="I555" s="33"/>
      <c r="J555" s="33"/>
      <c r="K555" s="34"/>
      <c r="L555" s="34"/>
      <c r="M555" s="33"/>
      <c r="N555" s="33">
        <v>18207</v>
      </c>
      <c r="O555" s="33">
        <v>18322</v>
      </c>
      <c r="P555" s="33">
        <v>18383</v>
      </c>
      <c r="Q555" s="33">
        <v>22462</v>
      </c>
      <c r="R555" s="33">
        <v>23191</v>
      </c>
      <c r="S555" s="33">
        <v>23421</v>
      </c>
      <c r="T555" s="33">
        <v>23882</v>
      </c>
      <c r="U555" s="33">
        <v>24499</v>
      </c>
      <c r="V555" s="33">
        <v>24713</v>
      </c>
      <c r="W555" s="33">
        <v>24612</v>
      </c>
      <c r="X555" s="33">
        <v>24982</v>
      </c>
      <c r="Y555" s="33">
        <v>25278</v>
      </c>
      <c r="Z555" s="33">
        <v>25286</v>
      </c>
      <c r="AA555" s="33">
        <v>25379</v>
      </c>
      <c r="AB555" s="33">
        <v>26210</v>
      </c>
      <c r="AC555" s="33">
        <v>25382</v>
      </c>
      <c r="AD555" s="33">
        <v>26075</v>
      </c>
      <c r="AE555" s="33">
        <v>26419</v>
      </c>
      <c r="AF555" s="33">
        <v>27577</v>
      </c>
      <c r="AG555" s="34"/>
      <c r="AH555" s="34"/>
      <c r="AI555" s="34"/>
    </row>
    <row r="556" spans="1:35" ht="14.5" x14ac:dyDescent="0.35">
      <c r="A556" s="8" t="str">
        <f t="shared" si="11"/>
        <v>HaushaltseinkommenGriechenland</v>
      </c>
      <c r="B556" s="8">
        <v>556</v>
      </c>
      <c r="C556" s="32" t="s">
        <v>214</v>
      </c>
      <c r="D556" s="32" t="s">
        <v>6</v>
      </c>
      <c r="E556" s="32" t="s">
        <v>76</v>
      </c>
      <c r="F556" s="32" t="s">
        <v>67</v>
      </c>
      <c r="G556" s="56" t="s">
        <v>37</v>
      </c>
      <c r="H556" s="32" t="s">
        <v>372</v>
      </c>
      <c r="I556" s="33"/>
      <c r="J556" s="33"/>
      <c r="K556" s="34"/>
      <c r="L556" s="33"/>
      <c r="M556" s="33"/>
      <c r="N556" s="33">
        <v>11149</v>
      </c>
      <c r="O556" s="33">
        <v>11666</v>
      </c>
      <c r="P556" s="33">
        <v>12130</v>
      </c>
      <c r="Q556" s="33">
        <v>12766</v>
      </c>
      <c r="R556" s="33">
        <v>13505</v>
      </c>
      <c r="S556" s="33">
        <v>13974</v>
      </c>
      <c r="T556" s="33">
        <v>12626</v>
      </c>
      <c r="U556" s="33">
        <v>10676</v>
      </c>
      <c r="V556" s="33">
        <v>9303</v>
      </c>
      <c r="W556" s="33">
        <v>8879</v>
      </c>
      <c r="X556" s="33">
        <v>8683</v>
      </c>
      <c r="Y556" s="33">
        <v>8673</v>
      </c>
      <c r="Z556" s="33">
        <v>8800</v>
      </c>
      <c r="AA556" s="33">
        <v>9034</v>
      </c>
      <c r="AB556" s="33">
        <v>9382</v>
      </c>
      <c r="AC556" s="33">
        <v>10041</v>
      </c>
      <c r="AD556" s="33">
        <v>9952</v>
      </c>
      <c r="AE556" s="33">
        <v>10832</v>
      </c>
      <c r="AF556" s="33">
        <v>11546</v>
      </c>
      <c r="AG556" s="34"/>
      <c r="AH556" s="34"/>
      <c r="AI556" s="34"/>
    </row>
    <row r="557" spans="1:35" ht="14.5" x14ac:dyDescent="0.35">
      <c r="A557" s="8" t="str">
        <f t="shared" si="11"/>
        <v>HaushaltseinkommenIrland</v>
      </c>
      <c r="B557" s="8">
        <v>557</v>
      </c>
      <c r="C557" s="32" t="s">
        <v>214</v>
      </c>
      <c r="D557" s="32" t="s">
        <v>4</v>
      </c>
      <c r="E557" s="32" t="s">
        <v>76</v>
      </c>
      <c r="F557" s="32" t="s">
        <v>67</v>
      </c>
      <c r="G557" s="56" t="s">
        <v>37</v>
      </c>
      <c r="H557" s="32" t="s">
        <v>372</v>
      </c>
      <c r="I557" s="33"/>
      <c r="J557" s="33"/>
      <c r="K557" s="34"/>
      <c r="L557" s="33"/>
      <c r="M557" s="33"/>
      <c r="N557" s="33">
        <v>21820</v>
      </c>
      <c r="O557" s="33">
        <v>23441</v>
      </c>
      <c r="P557" s="33">
        <v>25988</v>
      </c>
      <c r="Q557" s="33">
        <v>26809</v>
      </c>
      <c r="R557" s="33">
        <v>25635</v>
      </c>
      <c r="S557" s="33">
        <v>23965</v>
      </c>
      <c r="T557" s="33">
        <v>22886</v>
      </c>
      <c r="U557" s="33">
        <v>22781</v>
      </c>
      <c r="V557" s="33">
        <v>23392</v>
      </c>
      <c r="W557" s="33">
        <v>23573</v>
      </c>
      <c r="X557" s="33">
        <v>24766</v>
      </c>
      <c r="Y557" s="33">
        <v>25586</v>
      </c>
      <c r="Z557" s="33">
        <v>27006</v>
      </c>
      <c r="AA557" s="33">
        <v>28630</v>
      </c>
      <c r="AB557" s="33">
        <v>29141</v>
      </c>
      <c r="AC557" s="33">
        <v>30746</v>
      </c>
      <c r="AD557" s="33">
        <v>32302</v>
      </c>
      <c r="AE557" s="33">
        <v>33513</v>
      </c>
      <c r="AF557" s="33">
        <v>35206</v>
      </c>
      <c r="AG557" s="34"/>
      <c r="AH557" s="34"/>
      <c r="AI557" s="34"/>
    </row>
    <row r="558" spans="1:35" ht="14.5" x14ac:dyDescent="0.35">
      <c r="A558" s="8" t="str">
        <f t="shared" si="11"/>
        <v>HaushaltseinkommenItalien</v>
      </c>
      <c r="B558" s="8">
        <v>558</v>
      </c>
      <c r="C558" s="32" t="s">
        <v>214</v>
      </c>
      <c r="D558" s="32" t="s">
        <v>3</v>
      </c>
      <c r="E558" s="32" t="s">
        <v>76</v>
      </c>
      <c r="F558" s="32" t="s">
        <v>67</v>
      </c>
      <c r="G558" s="56" t="s">
        <v>37</v>
      </c>
      <c r="H558" s="32" t="s">
        <v>372</v>
      </c>
      <c r="I558" s="33"/>
      <c r="J558" s="33"/>
      <c r="K558" s="34"/>
      <c r="L558" s="34"/>
      <c r="M558" s="33"/>
      <c r="N558" s="33">
        <v>16572</v>
      </c>
      <c r="O558" s="33">
        <v>16725</v>
      </c>
      <c r="P558" s="33">
        <v>17314</v>
      </c>
      <c r="Q558" s="33">
        <v>17711</v>
      </c>
      <c r="R558" s="33">
        <v>17983</v>
      </c>
      <c r="S558" s="33">
        <v>18221</v>
      </c>
      <c r="T558" s="33">
        <v>18149</v>
      </c>
      <c r="U558" s="33">
        <v>18267</v>
      </c>
      <c r="V558" s="33">
        <v>17932</v>
      </c>
      <c r="W558" s="33">
        <v>17914</v>
      </c>
      <c r="X558" s="33">
        <v>17890</v>
      </c>
      <c r="Y558" s="33">
        <v>18286</v>
      </c>
      <c r="Z558" s="33">
        <v>18714</v>
      </c>
      <c r="AA558" s="33">
        <v>19208</v>
      </c>
      <c r="AB558" s="33">
        <v>19528</v>
      </c>
      <c r="AC558" s="33">
        <v>20449</v>
      </c>
      <c r="AD558" s="33">
        <v>20278</v>
      </c>
      <c r="AE558" s="33">
        <v>21317</v>
      </c>
      <c r="AF558" s="33">
        <v>22711</v>
      </c>
      <c r="AG558" s="34"/>
      <c r="AH558" s="34"/>
      <c r="AI558" s="34"/>
    </row>
    <row r="559" spans="1:35" ht="14.5" x14ac:dyDescent="0.35">
      <c r="A559" s="8" t="str">
        <f t="shared" si="11"/>
        <v>HaushaltseinkommenKroatien</v>
      </c>
      <c r="B559" s="8">
        <v>559</v>
      </c>
      <c r="C559" s="32" t="s">
        <v>214</v>
      </c>
      <c r="D559" s="32" t="s">
        <v>27</v>
      </c>
      <c r="E559" s="32" t="s">
        <v>76</v>
      </c>
      <c r="F559" s="32" t="s">
        <v>67</v>
      </c>
      <c r="G559" s="56" t="s">
        <v>37</v>
      </c>
      <c r="H559" s="32" t="s">
        <v>372</v>
      </c>
      <c r="I559" s="34"/>
      <c r="J559" s="34"/>
      <c r="K559" s="34"/>
      <c r="L559" s="34"/>
      <c r="M559" s="34"/>
      <c r="N559" s="34"/>
      <c r="O559" s="34"/>
      <c r="P559" s="34"/>
      <c r="Q559" s="34"/>
      <c r="R559" s="34"/>
      <c r="S559" s="33">
        <v>6622</v>
      </c>
      <c r="T559" s="33">
        <v>6217</v>
      </c>
      <c r="U559" s="33">
        <v>5912</v>
      </c>
      <c r="V559" s="33">
        <v>5817</v>
      </c>
      <c r="W559" s="33">
        <v>5833</v>
      </c>
      <c r="X559" s="33">
        <v>6150</v>
      </c>
      <c r="Y559" s="33">
        <v>6404</v>
      </c>
      <c r="Z559" s="33">
        <v>6850</v>
      </c>
      <c r="AA559" s="33">
        <v>7302</v>
      </c>
      <c r="AB559" s="33">
        <v>7965</v>
      </c>
      <c r="AC559" s="33">
        <v>8509</v>
      </c>
      <c r="AD559" s="33">
        <v>8865</v>
      </c>
      <c r="AE559" s="33">
        <v>9629</v>
      </c>
      <c r="AF559" s="33">
        <v>10891</v>
      </c>
      <c r="AG559" s="34"/>
      <c r="AH559" s="34"/>
      <c r="AI559" s="34"/>
    </row>
    <row r="560" spans="1:35" ht="14.5" x14ac:dyDescent="0.35">
      <c r="A560" s="8" t="str">
        <f t="shared" si="11"/>
        <v>HaushaltseinkommenLettland</v>
      </c>
      <c r="B560" s="8">
        <v>560</v>
      </c>
      <c r="C560" s="32" t="s">
        <v>214</v>
      </c>
      <c r="D560" s="32" t="s">
        <v>19</v>
      </c>
      <c r="E560" s="32" t="s">
        <v>76</v>
      </c>
      <c r="F560" s="32" t="s">
        <v>67</v>
      </c>
      <c r="G560" s="56" t="s">
        <v>37</v>
      </c>
      <c r="H560" s="32" t="s">
        <v>372</v>
      </c>
      <c r="I560" s="34"/>
      <c r="J560" s="34"/>
      <c r="K560" s="34"/>
      <c r="L560" s="34"/>
      <c r="M560" s="34"/>
      <c r="N560" s="33">
        <v>2569</v>
      </c>
      <c r="O560" s="33">
        <v>3212</v>
      </c>
      <c r="P560" s="33">
        <v>4080</v>
      </c>
      <c r="Q560" s="33">
        <v>5798</v>
      </c>
      <c r="R560" s="33">
        <v>6479</v>
      </c>
      <c r="S560" s="33">
        <v>5466</v>
      </c>
      <c r="T560" s="33">
        <v>5131</v>
      </c>
      <c r="U560" s="33">
        <v>5463</v>
      </c>
      <c r="V560" s="33">
        <v>5732</v>
      </c>
      <c r="W560" s="33">
        <v>6324</v>
      </c>
      <c r="X560" s="33">
        <v>6970</v>
      </c>
      <c r="Y560" s="33">
        <v>7526</v>
      </c>
      <c r="Z560" s="33">
        <v>7831</v>
      </c>
      <c r="AA560" s="33">
        <v>8738</v>
      </c>
      <c r="AB560" s="33">
        <v>9749</v>
      </c>
      <c r="AC560" s="33">
        <v>10413</v>
      </c>
      <c r="AD560" s="33">
        <v>11240</v>
      </c>
      <c r="AE560" s="33">
        <v>12033</v>
      </c>
      <c r="AF560" s="33">
        <v>13148</v>
      </c>
      <c r="AG560" s="34"/>
      <c r="AH560" s="34"/>
      <c r="AI560" s="34"/>
    </row>
    <row r="561" spans="1:35" ht="14.5" x14ac:dyDescent="0.35">
      <c r="A561" s="8" t="str">
        <f t="shared" si="11"/>
        <v>HaushaltseinkommenLitauen</v>
      </c>
      <c r="B561" s="8">
        <v>561</v>
      </c>
      <c r="C561" s="32" t="s">
        <v>214</v>
      </c>
      <c r="D561" s="32" t="s">
        <v>20</v>
      </c>
      <c r="E561" s="32" t="s">
        <v>76</v>
      </c>
      <c r="F561" s="32" t="s">
        <v>67</v>
      </c>
      <c r="G561" s="56" t="s">
        <v>37</v>
      </c>
      <c r="H561" s="32" t="s">
        <v>372</v>
      </c>
      <c r="I561" s="34"/>
      <c r="J561" s="34"/>
      <c r="K561" s="34"/>
      <c r="L561" s="34"/>
      <c r="M561" s="34"/>
      <c r="N561" s="33">
        <v>2554</v>
      </c>
      <c r="O561" s="33">
        <v>3062</v>
      </c>
      <c r="P561" s="33">
        <v>3938</v>
      </c>
      <c r="Q561" s="33">
        <v>4902</v>
      </c>
      <c r="R561" s="33">
        <v>5843</v>
      </c>
      <c r="S561" s="33">
        <v>4975</v>
      </c>
      <c r="T561" s="33">
        <v>4503</v>
      </c>
      <c r="U561" s="33">
        <v>5124</v>
      </c>
      <c r="V561" s="33">
        <v>5648</v>
      </c>
      <c r="W561" s="33">
        <v>5975</v>
      </c>
      <c r="X561" s="33">
        <v>6558</v>
      </c>
      <c r="Y561" s="33">
        <v>7033</v>
      </c>
      <c r="Z561" s="33">
        <v>7555</v>
      </c>
      <c r="AA561" s="33">
        <v>8415</v>
      </c>
      <c r="AB561" s="33">
        <v>9264</v>
      </c>
      <c r="AC561" s="33">
        <v>10491</v>
      </c>
      <c r="AD561" s="33">
        <v>11888</v>
      </c>
      <c r="AE561" s="33">
        <v>12677</v>
      </c>
      <c r="AF561" s="33">
        <v>13865</v>
      </c>
      <c r="AG561" s="34"/>
      <c r="AH561" s="34"/>
      <c r="AI561" s="34"/>
    </row>
    <row r="562" spans="1:35" ht="14.5" x14ac:dyDescent="0.35">
      <c r="A562" s="8" t="str">
        <f t="shared" si="11"/>
        <v>HaushaltseinkommenLuxemburg</v>
      </c>
      <c r="B562" s="8">
        <v>562</v>
      </c>
      <c r="C562" s="32" t="s">
        <v>214</v>
      </c>
      <c r="D562" s="32" t="s">
        <v>10</v>
      </c>
      <c r="E562" s="32" t="s">
        <v>76</v>
      </c>
      <c r="F562" s="32" t="s">
        <v>67</v>
      </c>
      <c r="G562" s="56" t="s">
        <v>37</v>
      </c>
      <c r="H562" s="32" t="s">
        <v>372</v>
      </c>
      <c r="I562" s="33"/>
      <c r="J562" s="33"/>
      <c r="K562" s="34"/>
      <c r="L562" s="33"/>
      <c r="M562" s="33"/>
      <c r="N562" s="33">
        <v>31828</v>
      </c>
      <c r="O562" s="33">
        <v>33228</v>
      </c>
      <c r="P562" s="33">
        <v>34223</v>
      </c>
      <c r="Q562" s="33">
        <v>35448</v>
      </c>
      <c r="R562" s="33">
        <v>36475</v>
      </c>
      <c r="S562" s="33">
        <v>36410</v>
      </c>
      <c r="T562" s="33">
        <v>36662</v>
      </c>
      <c r="U562" s="33">
        <v>36925</v>
      </c>
      <c r="V562" s="33">
        <v>38442</v>
      </c>
      <c r="W562" s="33">
        <v>38555</v>
      </c>
      <c r="X562" s="33">
        <v>39707</v>
      </c>
      <c r="Y562" s="33">
        <v>37642</v>
      </c>
      <c r="Z562" s="33">
        <v>41085</v>
      </c>
      <c r="AA562" s="33">
        <v>40075</v>
      </c>
      <c r="AB562" s="33">
        <v>42818</v>
      </c>
      <c r="AC562" s="33">
        <v>43687</v>
      </c>
      <c r="AD562" s="33">
        <v>48220</v>
      </c>
      <c r="AE562" s="33">
        <v>50125</v>
      </c>
      <c r="AF562" s="33">
        <v>54673</v>
      </c>
      <c r="AG562" s="34"/>
      <c r="AH562" s="34"/>
      <c r="AI562" s="34"/>
    </row>
    <row r="563" spans="1:35" ht="14.5" x14ac:dyDescent="0.35">
      <c r="A563" s="8" t="str">
        <f t="shared" si="11"/>
        <v>HaushaltseinkommenMalta</v>
      </c>
      <c r="B563" s="8">
        <v>563</v>
      </c>
      <c r="C563" s="32" t="s">
        <v>214</v>
      </c>
      <c r="D563" s="32" t="s">
        <v>16</v>
      </c>
      <c r="E563" s="32" t="s">
        <v>76</v>
      </c>
      <c r="F563" s="32" t="s">
        <v>67</v>
      </c>
      <c r="G563" s="56" t="s">
        <v>37</v>
      </c>
      <c r="H563" s="32" t="s">
        <v>372</v>
      </c>
      <c r="I563" s="34"/>
      <c r="J563" s="34"/>
      <c r="K563" s="34"/>
      <c r="L563" s="34"/>
      <c r="M563" s="34"/>
      <c r="N563" s="33">
        <v>9657</v>
      </c>
      <c r="O563" s="33">
        <v>10079</v>
      </c>
      <c r="P563" s="33">
        <v>10200</v>
      </c>
      <c r="Q563" s="33">
        <v>11165</v>
      </c>
      <c r="R563" s="33">
        <v>11866</v>
      </c>
      <c r="S563" s="33">
        <v>11794</v>
      </c>
      <c r="T563" s="33">
        <v>12097</v>
      </c>
      <c r="U563" s="33">
        <v>12663</v>
      </c>
      <c r="V563" s="33">
        <v>13438</v>
      </c>
      <c r="W563" s="33">
        <v>14315</v>
      </c>
      <c r="X563" s="33">
        <v>15172</v>
      </c>
      <c r="Y563" s="33">
        <v>15505</v>
      </c>
      <c r="Z563" s="33">
        <v>16387</v>
      </c>
      <c r="AA563" s="33">
        <v>16749</v>
      </c>
      <c r="AB563" s="33">
        <v>17246</v>
      </c>
      <c r="AC563" s="33">
        <v>19048</v>
      </c>
      <c r="AD563" s="33">
        <v>19882</v>
      </c>
      <c r="AE563" s="33">
        <v>21349</v>
      </c>
      <c r="AF563" s="33">
        <v>22654</v>
      </c>
      <c r="AG563" s="34"/>
      <c r="AH563" s="34"/>
      <c r="AI563" s="34"/>
    </row>
    <row r="564" spans="1:35" ht="14.5" x14ac:dyDescent="0.35">
      <c r="A564" s="8" t="str">
        <f t="shared" si="11"/>
        <v>HaushaltseinkommenNiederlande</v>
      </c>
      <c r="B564" s="8">
        <v>564</v>
      </c>
      <c r="C564" s="32" t="s">
        <v>214</v>
      </c>
      <c r="D564" s="32" t="s">
        <v>1</v>
      </c>
      <c r="E564" s="32" t="s">
        <v>76</v>
      </c>
      <c r="F564" s="32" t="s">
        <v>67</v>
      </c>
      <c r="G564" s="56" t="s">
        <v>37</v>
      </c>
      <c r="H564" s="32" t="s">
        <v>372</v>
      </c>
      <c r="I564" s="33"/>
      <c r="J564" s="33"/>
      <c r="K564" s="34"/>
      <c r="L564" s="34"/>
      <c r="M564" s="34"/>
      <c r="N564" s="33">
        <v>18901</v>
      </c>
      <c r="O564" s="33">
        <v>19419</v>
      </c>
      <c r="P564" s="33">
        <v>20809</v>
      </c>
      <c r="Q564" s="33">
        <v>22303</v>
      </c>
      <c r="R564" s="33">
        <v>22790</v>
      </c>
      <c r="S564" s="33">
        <v>22692</v>
      </c>
      <c r="T564" s="33">
        <v>22556</v>
      </c>
      <c r="U564" s="33">
        <v>22951</v>
      </c>
      <c r="V564" s="33">
        <v>23125</v>
      </c>
      <c r="W564" s="33">
        <v>23190</v>
      </c>
      <c r="X564" s="33">
        <v>23925</v>
      </c>
      <c r="Y564" s="33">
        <v>25366</v>
      </c>
      <c r="Z564" s="33">
        <v>26350</v>
      </c>
      <c r="AA564" s="33">
        <v>26848</v>
      </c>
      <c r="AB564" s="33">
        <v>27352</v>
      </c>
      <c r="AC564" s="33">
        <v>29297</v>
      </c>
      <c r="AD564" s="33">
        <v>30629</v>
      </c>
      <c r="AE564" s="33">
        <v>31806</v>
      </c>
      <c r="AF564" s="33">
        <v>32569</v>
      </c>
      <c r="AG564" s="34"/>
      <c r="AH564" s="34"/>
      <c r="AI564" s="34"/>
    </row>
    <row r="565" spans="1:35" ht="14.5" x14ac:dyDescent="0.35">
      <c r="A565" s="8" t="str">
        <f t="shared" si="11"/>
        <v>HaushaltseinkommenÖsterreich</v>
      </c>
      <c r="B565" s="8">
        <v>565</v>
      </c>
      <c r="C565" s="32" t="s">
        <v>214</v>
      </c>
      <c r="D565" s="32" t="s">
        <v>56</v>
      </c>
      <c r="E565" s="32" t="s">
        <v>76</v>
      </c>
      <c r="F565" s="32" t="s">
        <v>67</v>
      </c>
      <c r="G565" s="56" t="s">
        <v>37</v>
      </c>
      <c r="H565" s="32" t="s">
        <v>372</v>
      </c>
      <c r="I565" s="33"/>
      <c r="J565" s="33"/>
      <c r="K565" s="34"/>
      <c r="L565" s="33"/>
      <c r="M565" s="33"/>
      <c r="N565" s="33">
        <v>19797</v>
      </c>
      <c r="O565" s="33">
        <v>19684</v>
      </c>
      <c r="P565" s="33">
        <v>20342</v>
      </c>
      <c r="Q565" s="33">
        <v>21681</v>
      </c>
      <c r="R565" s="33">
        <v>22756</v>
      </c>
      <c r="S565" s="33">
        <v>23576</v>
      </c>
      <c r="T565" s="33">
        <v>23922</v>
      </c>
      <c r="U565" s="33">
        <v>24423</v>
      </c>
      <c r="V565" s="33">
        <v>24366</v>
      </c>
      <c r="W565" s="33">
        <v>26080</v>
      </c>
      <c r="X565" s="33">
        <v>25958</v>
      </c>
      <c r="Y565" s="33">
        <v>26054</v>
      </c>
      <c r="Z565" s="33">
        <v>27629</v>
      </c>
      <c r="AA565" s="33">
        <v>27804</v>
      </c>
      <c r="AB565" s="33">
        <v>28568</v>
      </c>
      <c r="AC565" s="33">
        <v>29503</v>
      </c>
      <c r="AD565" s="33">
        <v>30032</v>
      </c>
      <c r="AE565" s="33">
        <v>30796</v>
      </c>
      <c r="AF565" s="33">
        <v>34976</v>
      </c>
      <c r="AG565" s="34"/>
      <c r="AH565" s="34"/>
      <c r="AI565" s="34"/>
    </row>
    <row r="566" spans="1:35" ht="14.5" x14ac:dyDescent="0.35">
      <c r="A566" s="8" t="str">
        <f t="shared" si="11"/>
        <v>HaushaltseinkommenPolen</v>
      </c>
      <c r="B566" s="8">
        <v>566</v>
      </c>
      <c r="C566" s="32" t="s">
        <v>214</v>
      </c>
      <c r="D566" s="32" t="s">
        <v>21</v>
      </c>
      <c r="E566" s="32" t="s">
        <v>76</v>
      </c>
      <c r="F566" s="32" t="s">
        <v>67</v>
      </c>
      <c r="G566" s="56" t="s">
        <v>37</v>
      </c>
      <c r="H566" s="32" t="s">
        <v>372</v>
      </c>
      <c r="I566" s="34"/>
      <c r="J566" s="34"/>
      <c r="K566" s="34"/>
      <c r="L566" s="34"/>
      <c r="M566" s="34"/>
      <c r="N566" s="33">
        <v>3040</v>
      </c>
      <c r="O566" s="33">
        <v>3705</v>
      </c>
      <c r="P566" s="33">
        <v>4150</v>
      </c>
      <c r="Q566" s="33">
        <v>4940</v>
      </c>
      <c r="R566" s="33">
        <v>5984</v>
      </c>
      <c r="S566" s="33">
        <v>5116</v>
      </c>
      <c r="T566" s="33">
        <v>5813</v>
      </c>
      <c r="U566" s="33">
        <v>5902</v>
      </c>
      <c r="V566" s="33">
        <v>5976</v>
      </c>
      <c r="W566" s="33">
        <v>6163</v>
      </c>
      <c r="X566" s="33">
        <v>6376</v>
      </c>
      <c r="Y566" s="33">
        <v>6659</v>
      </c>
      <c r="Z566" s="33">
        <v>6810</v>
      </c>
      <c r="AA566" s="33">
        <v>7337</v>
      </c>
      <c r="AB566" s="33">
        <v>8022</v>
      </c>
      <c r="AC566" s="33">
        <v>8907</v>
      </c>
      <c r="AD566" s="33">
        <v>9161</v>
      </c>
      <c r="AE566" s="33">
        <v>9920</v>
      </c>
      <c r="AF566" s="33">
        <v>11181</v>
      </c>
      <c r="AG566" s="34"/>
      <c r="AH566" s="34"/>
      <c r="AI566" s="34"/>
    </row>
    <row r="567" spans="1:35" ht="14.5" x14ac:dyDescent="0.35">
      <c r="A567" s="8" t="str">
        <f t="shared" si="11"/>
        <v>HaushaltseinkommenPortugal</v>
      </c>
      <c r="B567" s="8">
        <v>567</v>
      </c>
      <c r="C567" s="32" t="s">
        <v>214</v>
      </c>
      <c r="D567" s="32" t="s">
        <v>7</v>
      </c>
      <c r="E567" s="32" t="s">
        <v>76</v>
      </c>
      <c r="F567" s="32" t="s">
        <v>67</v>
      </c>
      <c r="G567" s="56" t="s">
        <v>37</v>
      </c>
      <c r="H567" s="32" t="s">
        <v>372</v>
      </c>
      <c r="I567" s="33"/>
      <c r="J567" s="33"/>
      <c r="K567" s="34"/>
      <c r="L567" s="34"/>
      <c r="M567" s="33"/>
      <c r="N567" s="33">
        <v>9392</v>
      </c>
      <c r="O567" s="33">
        <v>9554</v>
      </c>
      <c r="P567" s="33">
        <v>9929</v>
      </c>
      <c r="Q567" s="33">
        <v>10288</v>
      </c>
      <c r="R567" s="33">
        <v>10393</v>
      </c>
      <c r="S567" s="33">
        <v>10540</v>
      </c>
      <c r="T567" s="33">
        <v>10407</v>
      </c>
      <c r="U567" s="33">
        <v>10227</v>
      </c>
      <c r="V567" s="33">
        <v>9899</v>
      </c>
      <c r="W567" s="33">
        <v>9856</v>
      </c>
      <c r="X567" s="33">
        <v>9996</v>
      </c>
      <c r="Y567" s="33">
        <v>10562</v>
      </c>
      <c r="Z567" s="33">
        <v>10863</v>
      </c>
      <c r="AA567" s="33">
        <v>11063</v>
      </c>
      <c r="AB567" s="33">
        <v>11786</v>
      </c>
      <c r="AC567" s="33">
        <v>12696</v>
      </c>
      <c r="AD567" s="33">
        <v>13113</v>
      </c>
      <c r="AE567" s="33">
        <v>13148</v>
      </c>
      <c r="AF567" s="33">
        <v>14368</v>
      </c>
      <c r="AG567" s="34"/>
      <c r="AH567" s="34"/>
      <c r="AI567" s="34"/>
    </row>
    <row r="568" spans="1:35" ht="14.5" x14ac:dyDescent="0.35">
      <c r="A568" s="8" t="str">
        <f t="shared" si="11"/>
        <v>HaushaltseinkommenRumänien</v>
      </c>
      <c r="B568" s="8">
        <v>568</v>
      </c>
      <c r="C568" s="32" t="s">
        <v>214</v>
      </c>
      <c r="D568" s="32" t="s">
        <v>99</v>
      </c>
      <c r="E568" s="32" t="s">
        <v>76</v>
      </c>
      <c r="F568" s="32" t="s">
        <v>67</v>
      </c>
      <c r="G568" s="56" t="s">
        <v>37</v>
      </c>
      <c r="H568" s="32" t="s">
        <v>372</v>
      </c>
      <c r="I568" s="34"/>
      <c r="J568" s="34"/>
      <c r="K568" s="34"/>
      <c r="L568" s="34"/>
      <c r="M568" s="34"/>
      <c r="N568" s="34"/>
      <c r="O568" s="34"/>
      <c r="P568" s="33">
        <v>1940</v>
      </c>
      <c r="Q568" s="33">
        <v>2318</v>
      </c>
      <c r="R568" s="33">
        <v>2524</v>
      </c>
      <c r="S568" s="33">
        <v>2371</v>
      </c>
      <c r="T568" s="33">
        <v>2401</v>
      </c>
      <c r="U568" s="33">
        <v>2356</v>
      </c>
      <c r="V568" s="33">
        <v>2324</v>
      </c>
      <c r="W568" s="33">
        <v>2443</v>
      </c>
      <c r="X568" s="33">
        <v>2674</v>
      </c>
      <c r="Y568" s="33">
        <v>2746</v>
      </c>
      <c r="Z568" s="33">
        <v>3059</v>
      </c>
      <c r="AA568" s="33">
        <v>3825</v>
      </c>
      <c r="AB568" s="33">
        <v>4419</v>
      </c>
      <c r="AC568" s="33">
        <v>4846</v>
      </c>
      <c r="AD568" s="33">
        <v>5449</v>
      </c>
      <c r="AE568" s="33">
        <v>6130</v>
      </c>
      <c r="AF568" s="33">
        <v>7108</v>
      </c>
      <c r="AG568" s="34"/>
      <c r="AH568" s="34"/>
      <c r="AI568" s="34"/>
    </row>
    <row r="569" spans="1:35" ht="14.5" x14ac:dyDescent="0.35">
      <c r="A569" s="8" t="str">
        <f t="shared" si="11"/>
        <v>HaushaltseinkommenSchweden</v>
      </c>
      <c r="B569" s="8">
        <v>569</v>
      </c>
      <c r="C569" s="32" t="s">
        <v>214</v>
      </c>
      <c r="D569" s="32" t="s">
        <v>13</v>
      </c>
      <c r="E569" s="32" t="s">
        <v>76</v>
      </c>
      <c r="F569" s="32" t="s">
        <v>67</v>
      </c>
      <c r="G569" s="56" t="s">
        <v>37</v>
      </c>
      <c r="H569" s="32" t="s">
        <v>372</v>
      </c>
      <c r="I569" s="34"/>
      <c r="J569" s="34"/>
      <c r="K569" s="34"/>
      <c r="L569" s="34"/>
      <c r="M569" s="33"/>
      <c r="N569" s="33">
        <v>18970</v>
      </c>
      <c r="O569" s="33">
        <v>18988</v>
      </c>
      <c r="P569" s="33">
        <v>20178</v>
      </c>
      <c r="Q569" s="33">
        <v>21544</v>
      </c>
      <c r="R569" s="33">
        <v>22050</v>
      </c>
      <c r="S569" s="33">
        <v>20070</v>
      </c>
      <c r="T569" s="33">
        <v>23001</v>
      </c>
      <c r="U569" s="33">
        <v>25353</v>
      </c>
      <c r="V569" s="33">
        <v>27094</v>
      </c>
      <c r="W569" s="33">
        <v>27935</v>
      </c>
      <c r="X569" s="33">
        <v>27218</v>
      </c>
      <c r="Y569" s="33">
        <v>27347</v>
      </c>
      <c r="Z569" s="33">
        <v>27890</v>
      </c>
      <c r="AA569" s="33">
        <v>27703</v>
      </c>
      <c r="AB569" s="33">
        <v>26356</v>
      </c>
      <c r="AC569" s="33">
        <v>26646</v>
      </c>
      <c r="AD569" s="33">
        <v>27654</v>
      </c>
      <c r="AE569" s="33">
        <v>29073</v>
      </c>
      <c r="AF569" s="33">
        <v>30081</v>
      </c>
      <c r="AG569" s="34"/>
      <c r="AH569" s="34"/>
      <c r="AI569" s="34"/>
    </row>
    <row r="570" spans="1:35" ht="14.5" x14ac:dyDescent="0.35">
      <c r="A570" s="8" t="str">
        <f t="shared" si="11"/>
        <v>HaushaltseinkommenSlowakei</v>
      </c>
      <c r="B570" s="8">
        <v>570</v>
      </c>
      <c r="C570" s="32" t="s">
        <v>214</v>
      </c>
      <c r="D570" s="32" t="s">
        <v>23</v>
      </c>
      <c r="E570" s="32" t="s">
        <v>76</v>
      </c>
      <c r="F570" s="32" t="s">
        <v>67</v>
      </c>
      <c r="G570" s="56" t="s">
        <v>37</v>
      </c>
      <c r="H570" s="32" t="s">
        <v>372</v>
      </c>
      <c r="I570" s="34"/>
      <c r="J570" s="34"/>
      <c r="K570" s="34"/>
      <c r="L570" s="34"/>
      <c r="M570" s="34"/>
      <c r="N570" s="33">
        <v>3115</v>
      </c>
      <c r="O570" s="33">
        <v>3804</v>
      </c>
      <c r="P570" s="33">
        <v>4378</v>
      </c>
      <c r="Q570" s="33">
        <v>5180</v>
      </c>
      <c r="R570" s="33">
        <v>6290</v>
      </c>
      <c r="S570" s="33">
        <v>6785</v>
      </c>
      <c r="T570" s="33">
        <v>6979</v>
      </c>
      <c r="U570" s="33">
        <v>7556</v>
      </c>
      <c r="V570" s="33">
        <v>7266</v>
      </c>
      <c r="W570" s="33">
        <v>7484</v>
      </c>
      <c r="X570" s="33">
        <v>7293</v>
      </c>
      <c r="Y570" s="33">
        <v>7391</v>
      </c>
      <c r="Z570" s="33">
        <v>7491</v>
      </c>
      <c r="AA570" s="33">
        <v>7870</v>
      </c>
      <c r="AB570" s="33">
        <v>8523</v>
      </c>
      <c r="AC570" s="33">
        <v>9003</v>
      </c>
      <c r="AD570" s="33">
        <v>8796</v>
      </c>
      <c r="AE570" s="33">
        <v>9117</v>
      </c>
      <c r="AF570" s="33">
        <v>9307</v>
      </c>
      <c r="AG570" s="34"/>
      <c r="AH570" s="34"/>
      <c r="AI570" s="34"/>
    </row>
    <row r="571" spans="1:35" ht="14.5" x14ac:dyDescent="0.35">
      <c r="A571" s="8" t="str">
        <f t="shared" si="11"/>
        <v>HaushaltseinkommenSlowenien</v>
      </c>
      <c r="B571" s="8">
        <v>571</v>
      </c>
      <c r="C571" s="32" t="s">
        <v>214</v>
      </c>
      <c r="D571" s="32" t="s">
        <v>26</v>
      </c>
      <c r="E571" s="32" t="s">
        <v>76</v>
      </c>
      <c r="F571" s="32" t="s">
        <v>67</v>
      </c>
      <c r="G571" s="56" t="s">
        <v>37</v>
      </c>
      <c r="H571" s="32" t="s">
        <v>372</v>
      </c>
      <c r="I571" s="34"/>
      <c r="J571" s="34"/>
      <c r="K571" s="34"/>
      <c r="L571" s="34"/>
      <c r="M571" s="34"/>
      <c r="N571" s="33">
        <v>9539</v>
      </c>
      <c r="O571" s="33">
        <v>10112</v>
      </c>
      <c r="P571" s="33">
        <v>10724</v>
      </c>
      <c r="Q571" s="33">
        <v>11709</v>
      </c>
      <c r="R571" s="33">
        <v>12743</v>
      </c>
      <c r="S571" s="33">
        <v>12653</v>
      </c>
      <c r="T571" s="33">
        <v>12885</v>
      </c>
      <c r="U571" s="33">
        <v>12972</v>
      </c>
      <c r="V571" s="33">
        <v>12706</v>
      </c>
      <c r="W571" s="33">
        <v>12843</v>
      </c>
      <c r="X571" s="33">
        <v>13211</v>
      </c>
      <c r="Y571" s="33">
        <v>13193</v>
      </c>
      <c r="Z571" s="33">
        <v>13585</v>
      </c>
      <c r="AA571" s="33">
        <v>14127</v>
      </c>
      <c r="AB571" s="33">
        <v>15236</v>
      </c>
      <c r="AC571" s="33">
        <v>15836</v>
      </c>
      <c r="AD571" s="33">
        <v>16597</v>
      </c>
      <c r="AE571" s="33">
        <v>17727</v>
      </c>
      <c r="AF571" s="33">
        <v>19313</v>
      </c>
      <c r="AG571" s="34"/>
      <c r="AH571" s="34"/>
      <c r="AI571" s="34"/>
    </row>
    <row r="572" spans="1:35" ht="14.5" x14ac:dyDescent="0.35">
      <c r="A572" s="8" t="str">
        <f t="shared" si="11"/>
        <v>HaushaltseinkommenSpanien</v>
      </c>
      <c r="B572" s="8">
        <v>572</v>
      </c>
      <c r="C572" s="32" t="s">
        <v>214</v>
      </c>
      <c r="D572" s="32" t="s">
        <v>8</v>
      </c>
      <c r="E572" s="32" t="s">
        <v>76</v>
      </c>
      <c r="F572" s="32" t="s">
        <v>67</v>
      </c>
      <c r="G572" s="56" t="s">
        <v>37</v>
      </c>
      <c r="H572" s="32" t="s">
        <v>372</v>
      </c>
      <c r="I572" s="33"/>
      <c r="J572" s="33"/>
      <c r="K572" s="34"/>
      <c r="L572" s="34"/>
      <c r="M572" s="33"/>
      <c r="N572" s="33">
        <v>12008</v>
      </c>
      <c r="O572" s="33">
        <v>12643</v>
      </c>
      <c r="P572" s="33">
        <v>13266</v>
      </c>
      <c r="Q572" s="33">
        <v>16190</v>
      </c>
      <c r="R572" s="33">
        <v>17042</v>
      </c>
      <c r="S572" s="33">
        <v>16922</v>
      </c>
      <c r="T572" s="33">
        <v>16280</v>
      </c>
      <c r="U572" s="33">
        <v>16119</v>
      </c>
      <c r="V572" s="33">
        <v>15635</v>
      </c>
      <c r="W572" s="33">
        <v>15405</v>
      </c>
      <c r="X572" s="33">
        <v>15408</v>
      </c>
      <c r="Y572" s="33">
        <v>15842</v>
      </c>
      <c r="Z572" s="33">
        <v>16390</v>
      </c>
      <c r="AA572" s="33">
        <v>16937</v>
      </c>
      <c r="AB572" s="33">
        <v>17287</v>
      </c>
      <c r="AC572" s="33">
        <v>18116</v>
      </c>
      <c r="AD572" s="33">
        <v>18103</v>
      </c>
      <c r="AE572" s="33">
        <v>19160</v>
      </c>
      <c r="AF572" s="33">
        <v>20676</v>
      </c>
      <c r="AG572" s="34"/>
      <c r="AH572" s="34"/>
      <c r="AI572" s="34"/>
    </row>
    <row r="573" spans="1:35" ht="14.5" x14ac:dyDescent="0.35">
      <c r="A573" s="8" t="str">
        <f t="shared" si="11"/>
        <v>HaushaltseinkommenTschechische Republik</v>
      </c>
      <c r="B573" s="8">
        <v>573</v>
      </c>
      <c r="C573" s="32" t="s">
        <v>214</v>
      </c>
      <c r="D573" s="32" t="s">
        <v>22</v>
      </c>
      <c r="E573" s="32" t="s">
        <v>76</v>
      </c>
      <c r="F573" s="32" t="s">
        <v>67</v>
      </c>
      <c r="G573" s="56" t="s">
        <v>37</v>
      </c>
      <c r="H573" s="32" t="s">
        <v>372</v>
      </c>
      <c r="I573" s="34"/>
      <c r="J573" s="34"/>
      <c r="K573" s="34"/>
      <c r="L573" s="34"/>
      <c r="M573" s="34"/>
      <c r="N573" s="33">
        <v>4838</v>
      </c>
      <c r="O573" s="33">
        <v>5410</v>
      </c>
      <c r="P573" s="33">
        <v>6148</v>
      </c>
      <c r="Q573" s="33">
        <v>6810</v>
      </c>
      <c r="R573" s="33">
        <v>8262</v>
      </c>
      <c r="S573" s="33">
        <v>7981</v>
      </c>
      <c r="T573" s="33">
        <v>8440</v>
      </c>
      <c r="U573" s="33">
        <v>8765</v>
      </c>
      <c r="V573" s="33">
        <v>8695</v>
      </c>
      <c r="W573" s="33">
        <v>8600</v>
      </c>
      <c r="X573" s="33">
        <v>8345</v>
      </c>
      <c r="Y573" s="33">
        <v>8808</v>
      </c>
      <c r="Z573" s="33">
        <v>9282</v>
      </c>
      <c r="AA573" s="33">
        <v>10098</v>
      </c>
      <c r="AB573" s="33">
        <v>11068</v>
      </c>
      <c r="AC573" s="33">
        <v>11885</v>
      </c>
      <c r="AD573" s="33">
        <v>12040</v>
      </c>
      <c r="AE573" s="33">
        <v>13541</v>
      </c>
      <c r="AF573" s="33">
        <v>15209</v>
      </c>
      <c r="AG573" s="34"/>
      <c r="AH573" s="34"/>
      <c r="AI573" s="34"/>
    </row>
    <row r="574" spans="1:35" ht="14.5" x14ac:dyDescent="0.35">
      <c r="A574" s="8" t="str">
        <f t="shared" si="11"/>
        <v>HaushaltseinkommenUngarn</v>
      </c>
      <c r="B574" s="8">
        <v>574</v>
      </c>
      <c r="C574" s="32" t="s">
        <v>214</v>
      </c>
      <c r="D574" s="32" t="s">
        <v>24</v>
      </c>
      <c r="E574" s="32" t="s">
        <v>76</v>
      </c>
      <c r="F574" s="32" t="s">
        <v>67</v>
      </c>
      <c r="G574" s="56" t="s">
        <v>37</v>
      </c>
      <c r="H574" s="32" t="s">
        <v>372</v>
      </c>
      <c r="I574" s="34"/>
      <c r="J574" s="34"/>
      <c r="K574" s="34"/>
      <c r="L574" s="34"/>
      <c r="M574" s="34"/>
      <c r="N574" s="33">
        <v>3915</v>
      </c>
      <c r="O574" s="33">
        <v>4586</v>
      </c>
      <c r="P574" s="33">
        <v>4363</v>
      </c>
      <c r="Q574" s="33">
        <v>4827</v>
      </c>
      <c r="R574" s="33">
        <v>5201</v>
      </c>
      <c r="S574" s="33">
        <v>4631</v>
      </c>
      <c r="T574" s="33">
        <v>5055</v>
      </c>
      <c r="U574" s="33">
        <v>5250</v>
      </c>
      <c r="V574" s="33">
        <v>5027</v>
      </c>
      <c r="W574" s="33">
        <v>5124</v>
      </c>
      <c r="X574" s="33">
        <v>5165</v>
      </c>
      <c r="Y574" s="33">
        <v>5396</v>
      </c>
      <c r="Z574" s="33">
        <v>5589</v>
      </c>
      <c r="AA574" s="33">
        <v>6123</v>
      </c>
      <c r="AB574" s="33">
        <v>6568</v>
      </c>
      <c r="AC574" s="33">
        <v>7278</v>
      </c>
      <c r="AD574" s="33">
        <v>7337</v>
      </c>
      <c r="AE574" s="33">
        <v>7851</v>
      </c>
      <c r="AF574" s="33">
        <v>8363</v>
      </c>
      <c r="AG574" s="34"/>
      <c r="AH574" s="34"/>
      <c r="AI574" s="34"/>
    </row>
    <row r="575" spans="1:35" ht="14.5" x14ac:dyDescent="0.35">
      <c r="A575" s="8" t="str">
        <f t="shared" si="11"/>
        <v>HaushaltseinkommenVereinigtes Königreich Großbritannien und Nordirland</v>
      </c>
      <c r="B575" s="8">
        <v>575</v>
      </c>
      <c r="C575" s="32" t="s">
        <v>214</v>
      </c>
      <c r="D575" s="32" t="s">
        <v>57</v>
      </c>
      <c r="E575" s="32" t="s">
        <v>76</v>
      </c>
      <c r="F575" s="32" t="s">
        <v>67</v>
      </c>
      <c r="G575" s="56" t="s">
        <v>37</v>
      </c>
      <c r="H575" s="32" t="s">
        <v>372</v>
      </c>
      <c r="I575" s="33"/>
      <c r="J575" s="33"/>
      <c r="K575" s="34"/>
      <c r="L575" s="34"/>
      <c r="M575" s="34"/>
      <c r="N575" s="33">
        <v>22519</v>
      </c>
      <c r="O575" s="33">
        <v>22780</v>
      </c>
      <c r="P575" s="33">
        <v>24823</v>
      </c>
      <c r="Q575" s="33">
        <v>22805</v>
      </c>
      <c r="R575" s="33">
        <v>19391</v>
      </c>
      <c r="S575" s="33">
        <v>20517</v>
      </c>
      <c r="T575" s="33">
        <v>20788</v>
      </c>
      <c r="U575" s="33">
        <v>22395</v>
      </c>
      <c r="V575" s="33">
        <v>21654</v>
      </c>
      <c r="W575" s="33">
        <v>24136</v>
      </c>
      <c r="X575" s="33">
        <v>25022</v>
      </c>
      <c r="Y575" s="33">
        <v>24602</v>
      </c>
      <c r="Z575" s="33">
        <v>25244</v>
      </c>
      <c r="AA575" s="33">
        <v>25642</v>
      </c>
      <c r="AB575" s="34"/>
      <c r="AC575" s="34"/>
      <c r="AD575" s="34"/>
      <c r="AE575" s="34"/>
      <c r="AF575" s="34"/>
      <c r="AG575" s="34"/>
      <c r="AH575" s="34"/>
      <c r="AI575" s="34"/>
    </row>
    <row r="576" spans="1:35" ht="14.5" x14ac:dyDescent="0.35">
      <c r="A576" s="8" t="str">
        <f t="shared" si="11"/>
        <v>HaushaltseinkommenZypern</v>
      </c>
      <c r="B576" s="8">
        <v>576</v>
      </c>
      <c r="C576" s="32" t="s">
        <v>214</v>
      </c>
      <c r="D576" s="32" t="s">
        <v>30</v>
      </c>
      <c r="E576" s="32" t="s">
        <v>76</v>
      </c>
      <c r="F576" s="32" t="s">
        <v>67</v>
      </c>
      <c r="G576" s="56" t="s">
        <v>37</v>
      </c>
      <c r="H576" s="32" t="s">
        <v>372</v>
      </c>
      <c r="I576" s="34"/>
      <c r="J576" s="34"/>
      <c r="K576" s="34"/>
      <c r="L576" s="34"/>
      <c r="M576" s="34"/>
      <c r="N576" s="33">
        <v>15068</v>
      </c>
      <c r="O576" s="33">
        <v>16599</v>
      </c>
      <c r="P576" s="33">
        <v>18565</v>
      </c>
      <c r="Q576" s="33">
        <v>18571</v>
      </c>
      <c r="R576" s="33">
        <v>19103</v>
      </c>
      <c r="S576" s="33">
        <v>18929</v>
      </c>
      <c r="T576" s="33">
        <v>19621</v>
      </c>
      <c r="U576" s="33">
        <v>20218</v>
      </c>
      <c r="V576" s="33">
        <v>19426</v>
      </c>
      <c r="W576" s="33">
        <v>18418</v>
      </c>
      <c r="X576" s="33">
        <v>16944</v>
      </c>
      <c r="Y576" s="33">
        <v>16943</v>
      </c>
      <c r="Z576" s="33">
        <v>17218</v>
      </c>
      <c r="AA576" s="33">
        <v>17582</v>
      </c>
      <c r="AB576" s="33">
        <v>19302</v>
      </c>
      <c r="AC576" s="33">
        <v>19430</v>
      </c>
      <c r="AD576" s="33">
        <v>19649</v>
      </c>
      <c r="AE576" s="33">
        <v>20742</v>
      </c>
      <c r="AF576" s="33">
        <v>22171</v>
      </c>
      <c r="AG576" s="34"/>
      <c r="AH576" s="34"/>
      <c r="AI576" s="34"/>
    </row>
    <row r="577" spans="1:35" ht="14.5" x14ac:dyDescent="0.35">
      <c r="A577" s="8" t="str">
        <f t="shared" si="11"/>
        <v>ImportquoteBelgien</v>
      </c>
      <c r="B577" s="8">
        <v>577</v>
      </c>
      <c r="C577" s="32" t="s">
        <v>248</v>
      </c>
      <c r="D577" s="32" t="s">
        <v>9</v>
      </c>
      <c r="E577" s="32" t="s">
        <v>182</v>
      </c>
      <c r="F577" s="32" t="s">
        <v>343</v>
      </c>
      <c r="G577" s="32" t="s">
        <v>32</v>
      </c>
      <c r="H577" s="32" t="s">
        <v>376</v>
      </c>
      <c r="I577" s="33">
        <v>55.074804077130345</v>
      </c>
      <c r="J577" s="33">
        <v>52.788753963248894</v>
      </c>
      <c r="K577" s="33">
        <v>50.37000116008474</v>
      </c>
      <c r="L577" s="33">
        <v>49.573328895214154</v>
      </c>
      <c r="M577" s="33">
        <v>52.325233129741719</v>
      </c>
      <c r="N577" s="33">
        <v>56.64077518339711</v>
      </c>
      <c r="O577" s="33">
        <v>59.213474334271879</v>
      </c>
      <c r="P577" s="33">
        <v>59.612058591654879</v>
      </c>
      <c r="Q577" s="33">
        <v>63.284908787123328</v>
      </c>
      <c r="R577" s="33">
        <v>50.177045789766858</v>
      </c>
      <c r="S577" s="33">
        <v>56.616793634223328</v>
      </c>
      <c r="T577" s="33">
        <v>62.656998606451722</v>
      </c>
      <c r="U577" s="33">
        <v>61.002812585307474</v>
      </c>
      <c r="V577" s="33">
        <v>59.086586134429822</v>
      </c>
      <c r="W577" s="33">
        <v>57.807260648812488</v>
      </c>
      <c r="X577" s="33">
        <v>54.206257911430477</v>
      </c>
      <c r="Y577" s="33">
        <v>56.607380123234663</v>
      </c>
      <c r="Z577" s="33">
        <v>59.772168787516314</v>
      </c>
      <c r="AA577" s="33">
        <v>60.947159448764907</v>
      </c>
      <c r="AB577" s="33">
        <v>58.48855624494076</v>
      </c>
      <c r="AC577" s="33">
        <v>55.020378397109312</v>
      </c>
      <c r="AD577" s="33">
        <v>64.761497101318682</v>
      </c>
      <c r="AE577" s="33">
        <v>72.022856794043975</v>
      </c>
      <c r="AF577" s="33">
        <v>60.013875086656398</v>
      </c>
      <c r="AG577" s="33">
        <v>55.210149890326321</v>
      </c>
      <c r="AH577" s="33">
        <v>54.894020554344436</v>
      </c>
      <c r="AI577" s="33">
        <v>55.227412090870168</v>
      </c>
    </row>
    <row r="578" spans="1:35" ht="14.5" x14ac:dyDescent="0.35">
      <c r="A578" s="8" t="str">
        <f t="shared" si="11"/>
        <v>ImportquoteBulgarien</v>
      </c>
      <c r="B578" s="8">
        <v>578</v>
      </c>
      <c r="C578" s="32" t="s">
        <v>248</v>
      </c>
      <c r="D578" s="32" t="s">
        <v>25</v>
      </c>
      <c r="E578" s="32" t="s">
        <v>182</v>
      </c>
      <c r="F578" s="32" t="s">
        <v>343</v>
      </c>
      <c r="G578" s="32" t="s">
        <v>32</v>
      </c>
      <c r="H578" s="32" t="s">
        <v>376</v>
      </c>
      <c r="I578" s="33">
        <v>28.766456366822023</v>
      </c>
      <c r="J578" s="33">
        <v>30.863417455706866</v>
      </c>
      <c r="K578" s="33">
        <v>30.416976576535344</v>
      </c>
      <c r="L578" s="33">
        <v>32.863625240714534</v>
      </c>
      <c r="M578" s="33">
        <v>39.53763445957798</v>
      </c>
      <c r="N578" s="33">
        <v>45.63683709166844</v>
      </c>
      <c r="O578" s="33">
        <v>52.046413886953246</v>
      </c>
      <c r="P578" s="33">
        <v>59.980963939294064</v>
      </c>
      <c r="Q578" s="33">
        <v>61.099050385671759</v>
      </c>
      <c r="R578" s="33">
        <v>40.26714629707331</v>
      </c>
      <c r="S578" s="33">
        <v>46.757978584486807</v>
      </c>
      <c r="T578" s="33">
        <v>52.67324656038226</v>
      </c>
      <c r="U578" s="33">
        <v>56.144152331186859</v>
      </c>
      <c r="V578" s="33">
        <v>57.573675225056</v>
      </c>
      <c r="W578" s="33">
        <v>55.458027598100621</v>
      </c>
      <c r="X578" s="33">
        <v>53.666136801331064</v>
      </c>
      <c r="Y578" s="33">
        <v>49.46582813868531</v>
      </c>
      <c r="Z578" s="33">
        <v>52.823826992598342</v>
      </c>
      <c r="AA578" s="33">
        <v>54.245135958012725</v>
      </c>
      <c r="AB578" s="33">
        <v>52.241396746275385</v>
      </c>
      <c r="AC578" s="33">
        <v>47.18472037149202</v>
      </c>
      <c r="AD578" s="33">
        <v>52.245329119173313</v>
      </c>
      <c r="AE578" s="33">
        <v>60.67384273672667</v>
      </c>
      <c r="AF578" s="33">
        <v>50.119029141180405</v>
      </c>
      <c r="AG578" s="33">
        <v>48.013088642046007</v>
      </c>
      <c r="AH578" s="33">
        <v>48.156063042177685</v>
      </c>
      <c r="AI578" s="33">
        <v>48.599700398879321</v>
      </c>
    </row>
    <row r="579" spans="1:35" ht="14.5" x14ac:dyDescent="0.35">
      <c r="A579" s="8" t="str">
        <f t="shared" si="11"/>
        <v>ImportquoteDänemark</v>
      </c>
      <c r="B579" s="8">
        <v>579</v>
      </c>
      <c r="C579" s="32" t="s">
        <v>248</v>
      </c>
      <c r="D579" s="32" t="s">
        <v>5</v>
      </c>
      <c r="E579" s="32" t="s">
        <v>182</v>
      </c>
      <c r="F579" s="32" t="s">
        <v>343</v>
      </c>
      <c r="G579" s="32" t="s">
        <v>32</v>
      </c>
      <c r="H579" s="32" t="s">
        <v>376</v>
      </c>
      <c r="I579" s="33">
        <v>25.374677264042283</v>
      </c>
      <c r="J579" s="33">
        <v>25.141367960722704</v>
      </c>
      <c r="K579" s="33">
        <v>25.305345259534917</v>
      </c>
      <c r="L579" s="33">
        <v>24.136098643940183</v>
      </c>
      <c r="M579" s="33">
        <v>25.009437356160397</v>
      </c>
      <c r="N579" s="33">
        <v>27.363278275193842</v>
      </c>
      <c r="O579" s="33">
        <v>29.997521367143065</v>
      </c>
      <c r="P579" s="33">
        <v>30.855731863900825</v>
      </c>
      <c r="Q579" s="33">
        <v>31.789718453709888</v>
      </c>
      <c r="R579" s="33">
        <v>25.305465047393366</v>
      </c>
      <c r="S579" s="33">
        <v>26.568366031973856</v>
      </c>
      <c r="T579" s="33">
        <v>29.620795200710671</v>
      </c>
      <c r="U579" s="33">
        <v>29.872883022179998</v>
      </c>
      <c r="V579" s="33">
        <v>29.61495780834586</v>
      </c>
      <c r="W579" s="33">
        <v>29.457650331338236</v>
      </c>
      <c r="X579" s="33">
        <v>29.628624080248883</v>
      </c>
      <c r="Y579" s="33">
        <v>27.932071046585577</v>
      </c>
      <c r="Z579" s="33">
        <v>29.071366134438847</v>
      </c>
      <c r="AA579" s="33">
        <v>30.089901421373959</v>
      </c>
      <c r="AB579" s="33">
        <v>29.775331334506781</v>
      </c>
      <c r="AC579" s="33">
        <v>28.51382667500113</v>
      </c>
      <c r="AD579" s="33">
        <v>31.239907228329024</v>
      </c>
      <c r="AE579" s="33">
        <v>34.371850568816861</v>
      </c>
      <c r="AF579" s="33">
        <v>32.024221352172873</v>
      </c>
      <c r="AG579" s="33">
        <v>30.738621539909655</v>
      </c>
      <c r="AH579" s="33">
        <v>30.490511275982424</v>
      </c>
      <c r="AI579" s="33">
        <v>30.602954425848917</v>
      </c>
    </row>
    <row r="580" spans="1:35" ht="14.5" x14ac:dyDescent="0.35">
      <c r="A580" s="8" t="str">
        <f t="shared" si="11"/>
        <v>ImportquoteDeutschland</v>
      </c>
      <c r="B580" s="8">
        <v>580</v>
      </c>
      <c r="C580" s="32" t="s">
        <v>248</v>
      </c>
      <c r="D580" s="32" t="s">
        <v>2</v>
      </c>
      <c r="E580" s="32" t="s">
        <v>182</v>
      </c>
      <c r="F580" s="32" t="s">
        <v>343</v>
      </c>
      <c r="G580" s="32" t="s">
        <v>32</v>
      </c>
      <c r="H580" s="32" t="s">
        <v>376</v>
      </c>
      <c r="I580" s="33">
        <v>22.561629555891553</v>
      </c>
      <c r="J580" s="33">
        <v>21.813229607429637</v>
      </c>
      <c r="K580" s="33">
        <v>20.258527633851468</v>
      </c>
      <c r="L580" s="33">
        <v>20.874505201244194</v>
      </c>
      <c r="M580" s="33">
        <v>22.11330809754736</v>
      </c>
      <c r="N580" s="33">
        <v>23.749693641941601</v>
      </c>
      <c r="O580" s="33">
        <v>26.432704910600201</v>
      </c>
      <c r="P580" s="33">
        <v>26.828873976288442</v>
      </c>
      <c r="Q580" s="33">
        <v>27.600977726977856</v>
      </c>
      <c r="R580" s="33">
        <v>23.459859631964793</v>
      </c>
      <c r="S580" s="33">
        <v>26.606652752612707</v>
      </c>
      <c r="T580" s="33">
        <v>28.822480448065914</v>
      </c>
      <c r="U580" s="33">
        <v>28.20706475549747</v>
      </c>
      <c r="V580" s="33">
        <v>27.257889009793253</v>
      </c>
      <c r="W580" s="33">
        <v>26.544216912269654</v>
      </c>
      <c r="X580" s="33">
        <v>26.281593829501077</v>
      </c>
      <c r="Y580" s="33">
        <v>25.31893457984863</v>
      </c>
      <c r="Z580" s="33">
        <v>25.901156071099425</v>
      </c>
      <c r="AA580" s="33">
        <v>27.234730249218188</v>
      </c>
      <c r="AB580" s="33">
        <v>27.097270628705921</v>
      </c>
      <c r="AC580" s="33">
        <v>25.551828897095913</v>
      </c>
      <c r="AD580" s="33">
        <v>28.144057054884314</v>
      </c>
      <c r="AE580" s="33">
        <v>31.970585631726038</v>
      </c>
      <c r="AF580" s="33">
        <v>28.069309887589444</v>
      </c>
      <c r="AG580" s="33">
        <v>26.274686194364222</v>
      </c>
      <c r="AH580" s="33">
        <v>26.198625312595436</v>
      </c>
      <c r="AI580" s="33">
        <v>26.508799558635193</v>
      </c>
    </row>
    <row r="581" spans="1:35" ht="14.5" x14ac:dyDescent="0.35">
      <c r="A581" s="8" t="str">
        <f t="shared" si="11"/>
        <v>ImportquoteEstland</v>
      </c>
      <c r="B581" s="8">
        <v>581</v>
      </c>
      <c r="C581" s="32" t="s">
        <v>248</v>
      </c>
      <c r="D581" s="32" t="s">
        <v>18</v>
      </c>
      <c r="E581" s="32" t="s">
        <v>182</v>
      </c>
      <c r="F581" s="32" t="s">
        <v>343</v>
      </c>
      <c r="G581" s="32" t="s">
        <v>32</v>
      </c>
      <c r="H581" s="32" t="s">
        <v>376</v>
      </c>
      <c r="I581" s="33">
        <v>49.090679300801732</v>
      </c>
      <c r="J581" s="33">
        <v>49.459190045430326</v>
      </c>
      <c r="K581" s="33">
        <v>49.910158137014591</v>
      </c>
      <c r="L581" s="33">
        <v>51.311864689694751</v>
      </c>
      <c r="M581" s="33">
        <v>54.005165844889682</v>
      </c>
      <c r="N581" s="33">
        <v>54.451832630554655</v>
      </c>
      <c r="O581" s="33">
        <v>58.417998166700556</v>
      </c>
      <c r="P581" s="33">
        <v>57.269286484219151</v>
      </c>
      <c r="Q581" s="33">
        <v>55.68352215426755</v>
      </c>
      <c r="R581" s="33">
        <v>42.601683773759</v>
      </c>
      <c r="S581" s="33">
        <v>53.502734067890081</v>
      </c>
      <c r="T581" s="33">
        <v>64.121608949065404</v>
      </c>
      <c r="U581" s="33">
        <v>66.510878796189004</v>
      </c>
      <c r="V581" s="33">
        <v>62.403519657176801</v>
      </c>
      <c r="W581" s="33">
        <v>59.225173061606881</v>
      </c>
      <c r="X581" s="33">
        <v>55.344088396107161</v>
      </c>
      <c r="Y581" s="33">
        <v>54.640641111615864</v>
      </c>
      <c r="Z581" s="33">
        <v>52.940148346035464</v>
      </c>
      <c r="AA581" s="33">
        <v>52.628234538534194</v>
      </c>
      <c r="AB581" s="33">
        <v>50.332606773096153</v>
      </c>
      <c r="AC581" s="33">
        <v>49.161482579060703</v>
      </c>
      <c r="AD581" s="33">
        <v>56.530341833607565</v>
      </c>
      <c r="AE581" s="33">
        <v>64.169777248241829</v>
      </c>
      <c r="AF581" s="33">
        <v>53.130765915169718</v>
      </c>
      <c r="AG581" s="33">
        <v>50.248732441768539</v>
      </c>
      <c r="AH581" s="33">
        <v>49.223414336399429</v>
      </c>
      <c r="AI581" s="33">
        <v>48.590686578639939</v>
      </c>
    </row>
    <row r="582" spans="1:35" ht="14.5" x14ac:dyDescent="0.35">
      <c r="A582" s="8" t="str">
        <f t="shared" si="11"/>
        <v>ImportquoteEU27</v>
      </c>
      <c r="B582" s="8">
        <v>582</v>
      </c>
      <c r="C582" s="32" t="s">
        <v>248</v>
      </c>
      <c r="D582" s="32" t="s">
        <v>367</v>
      </c>
      <c r="E582" s="32" t="s">
        <v>182</v>
      </c>
      <c r="F582" s="32" t="s">
        <v>343</v>
      </c>
      <c r="G582" s="32" t="s">
        <v>32</v>
      </c>
      <c r="H582" s="32" t="s">
        <v>376</v>
      </c>
      <c r="I582" s="33">
        <v>26.81168095756864</v>
      </c>
      <c r="J582" s="33">
        <v>25.914714755432016</v>
      </c>
      <c r="K582" s="33">
        <v>24.601699608160171</v>
      </c>
      <c r="L582" s="33">
        <v>24.385439756343612</v>
      </c>
      <c r="M582" s="33">
        <v>25.771285648261422</v>
      </c>
      <c r="N582" s="33">
        <v>27.318595261706154</v>
      </c>
      <c r="O582" s="33">
        <v>29.469844894102827</v>
      </c>
      <c r="P582" s="33">
        <v>30.221173561134407</v>
      </c>
      <c r="Q582" s="33">
        <v>30.823821700888189</v>
      </c>
      <c r="R582" s="33">
        <v>25.465026873518436</v>
      </c>
      <c r="S582" s="33">
        <v>29.026685239441257</v>
      </c>
      <c r="T582" s="33">
        <v>31.445620180111955</v>
      </c>
      <c r="U582" s="33">
        <v>31.40320846475214</v>
      </c>
      <c r="V582" s="33">
        <v>30.585069730418262</v>
      </c>
      <c r="W582" s="33">
        <v>30.408058887070766</v>
      </c>
      <c r="X582" s="33">
        <v>30.035613386343087</v>
      </c>
      <c r="Y582" s="33">
        <v>29.490352438590246</v>
      </c>
      <c r="Z582" s="33">
        <v>30.882214462870795</v>
      </c>
      <c r="AA582" s="33">
        <v>31.975687481334891</v>
      </c>
      <c r="AB582" s="33">
        <v>31.45122243944094</v>
      </c>
      <c r="AC582" s="33">
        <v>29.550605400334458</v>
      </c>
      <c r="AD582" s="33">
        <v>33.136329409792587</v>
      </c>
      <c r="AE582" s="33">
        <v>38.926117210989446</v>
      </c>
      <c r="AF582" s="33">
        <v>33.881201017811705</v>
      </c>
      <c r="AG582" s="33">
        <v>31.715406870740971</v>
      </c>
      <c r="AH582" s="33">
        <v>31.788265550123533</v>
      </c>
      <c r="AI582" s="33">
        <v>32.076851658474752</v>
      </c>
    </row>
    <row r="583" spans="1:35" ht="14.5" x14ac:dyDescent="0.35">
      <c r="A583" s="8" t="str">
        <f t="shared" si="11"/>
        <v>ImportquoteFinnland</v>
      </c>
      <c r="B583" s="8">
        <v>583</v>
      </c>
      <c r="C583" s="32" t="s">
        <v>248</v>
      </c>
      <c r="D583" s="32" t="s">
        <v>14</v>
      </c>
      <c r="E583" s="32" t="s">
        <v>182</v>
      </c>
      <c r="F583" s="32" t="s">
        <v>343</v>
      </c>
      <c r="G583" s="32" t="s">
        <v>32</v>
      </c>
      <c r="H583" s="32" t="s">
        <v>376</v>
      </c>
      <c r="I583" s="33">
        <v>25.217397680113795</v>
      </c>
      <c r="J583" s="33">
        <v>23.182563116732243</v>
      </c>
      <c r="K583" s="33">
        <v>22.791026677445437</v>
      </c>
      <c r="L583" s="33">
        <v>23.339309490225027</v>
      </c>
      <c r="M583" s="33">
        <v>24.724551313145309</v>
      </c>
      <c r="N583" s="33">
        <v>27.402135231316727</v>
      </c>
      <c r="O583" s="33">
        <v>30.013131938378233</v>
      </c>
      <c r="P583" s="33">
        <v>29.914625866705158</v>
      </c>
      <c r="Q583" s="33">
        <v>30.038146129017317</v>
      </c>
      <c r="R583" s="33">
        <v>22.925138250749715</v>
      </c>
      <c r="S583" s="33">
        <v>26.086517457094722</v>
      </c>
      <c r="T583" s="33">
        <v>28.87000075889808</v>
      </c>
      <c r="U583" s="33">
        <v>28.477677190110697</v>
      </c>
      <c r="V583" s="33">
        <v>27.633331203899807</v>
      </c>
      <c r="W583" s="33">
        <v>26.545869665541282</v>
      </c>
      <c r="X583" s="33">
        <v>24.313009058384711</v>
      </c>
      <c r="Y583" s="33">
        <v>24.42969260651687</v>
      </c>
      <c r="Z583" s="33">
        <v>25.723389673617973</v>
      </c>
      <c r="AA583" s="33">
        <v>26.94724132726763</v>
      </c>
      <c r="AB583" s="33">
        <v>26.172448200974351</v>
      </c>
      <c r="AC583" s="33">
        <v>23.706887434588193</v>
      </c>
      <c r="AD583" s="33">
        <v>27.351626441124921</v>
      </c>
      <c r="AE583" s="33">
        <v>33.233379928153788</v>
      </c>
      <c r="AF583" s="33">
        <v>27.216449582906488</v>
      </c>
      <c r="AG583" s="33">
        <v>26.46568889065782</v>
      </c>
      <c r="AH583" s="33">
        <v>26.709649232392696</v>
      </c>
      <c r="AI583" s="33">
        <v>26.898664814749949</v>
      </c>
    </row>
    <row r="584" spans="1:35" ht="14.5" x14ac:dyDescent="0.35">
      <c r="A584" s="8" t="str">
        <f t="shared" si="11"/>
        <v>ImportquoteFrankreich</v>
      </c>
      <c r="B584" s="8">
        <v>584</v>
      </c>
      <c r="C584" s="32" t="s">
        <v>248</v>
      </c>
      <c r="D584" s="32" t="s">
        <v>0</v>
      </c>
      <c r="E584" s="32" t="s">
        <v>182</v>
      </c>
      <c r="F584" s="32" t="s">
        <v>343</v>
      </c>
      <c r="G584" s="32" t="s">
        <v>32</v>
      </c>
      <c r="H584" s="32" t="s">
        <v>376</v>
      </c>
      <c r="I584" s="33">
        <v>22.513211588329145</v>
      </c>
      <c r="J584" s="33">
        <v>21.728965518593583</v>
      </c>
      <c r="K584" s="33">
        <v>20.659298118897826</v>
      </c>
      <c r="L584" s="33">
        <v>19.814721326895608</v>
      </c>
      <c r="M584" s="33">
        <v>20.549829374072878</v>
      </c>
      <c r="N584" s="33">
        <v>21.75788627778585</v>
      </c>
      <c r="O584" s="33">
        <v>22.814583366061385</v>
      </c>
      <c r="P584" s="33">
        <v>23.042599216874557</v>
      </c>
      <c r="Q584" s="33">
        <v>23.670492462311557</v>
      </c>
      <c r="R584" s="33">
        <v>20.029057153483759</v>
      </c>
      <c r="S584" s="33">
        <v>22.127936074546298</v>
      </c>
      <c r="T584" s="33">
        <v>24.173701022384016</v>
      </c>
      <c r="U584" s="33">
        <v>24.201161047308155</v>
      </c>
      <c r="V584" s="33">
        <v>23.511143432788518</v>
      </c>
      <c r="W584" s="33">
        <v>23.067808312358125</v>
      </c>
      <c r="X584" s="33">
        <v>23.013970188089225</v>
      </c>
      <c r="Y584" s="33">
        <v>22.78253747279685</v>
      </c>
      <c r="Z584" s="33">
        <v>24.077216680681126</v>
      </c>
      <c r="AA584" s="33">
        <v>24.584745536038394</v>
      </c>
      <c r="AB584" s="33">
        <v>24.336703249353366</v>
      </c>
      <c r="AC584" s="33">
        <v>22.081667584015019</v>
      </c>
      <c r="AD584" s="33">
        <v>24.188250717076105</v>
      </c>
      <c r="AE584" s="33">
        <v>29.637291065305689</v>
      </c>
      <c r="AF584" s="33">
        <v>26.138981843820364</v>
      </c>
      <c r="AG584" s="33">
        <v>24.034646407597698</v>
      </c>
      <c r="AH584" s="33">
        <v>24.306271012931578</v>
      </c>
      <c r="AI584" s="33">
        <v>24.674887019361805</v>
      </c>
    </row>
    <row r="585" spans="1:35" ht="14.5" x14ac:dyDescent="0.35">
      <c r="A585" s="8" t="str">
        <f t="shared" si="11"/>
        <v>ImportquoteGriechenland</v>
      </c>
      <c r="B585" s="8">
        <v>585</v>
      </c>
      <c r="C585" s="32" t="s">
        <v>248</v>
      </c>
      <c r="D585" s="32" t="s">
        <v>6</v>
      </c>
      <c r="E585" s="32" t="s">
        <v>182</v>
      </c>
      <c r="F585" s="32" t="s">
        <v>343</v>
      </c>
      <c r="G585" s="32" t="s">
        <v>32</v>
      </c>
      <c r="H585" s="32" t="s">
        <v>376</v>
      </c>
      <c r="I585" s="33">
        <v>26.084315539351728</v>
      </c>
      <c r="J585" s="33">
        <v>24.735920758932355</v>
      </c>
      <c r="K585" s="33">
        <v>23.098614683362044</v>
      </c>
      <c r="L585" s="33">
        <v>23.422295744876386</v>
      </c>
      <c r="M585" s="33">
        <v>23.256919343670791</v>
      </c>
      <c r="N585" s="33">
        <v>23.298078690416656</v>
      </c>
      <c r="O585" s="33">
        <v>24.277208142458967</v>
      </c>
      <c r="P585" s="33">
        <v>26.445180362417066</v>
      </c>
      <c r="Q585" s="33">
        <v>27.187216474808512</v>
      </c>
      <c r="R585" s="33">
        <v>21.503542552020164</v>
      </c>
      <c r="S585" s="33">
        <v>21.787759318933496</v>
      </c>
      <c r="T585" s="33">
        <v>23.487224474751198</v>
      </c>
      <c r="U585" s="33">
        <v>25.835049317049236</v>
      </c>
      <c r="V585" s="33">
        <v>25.56012192198363</v>
      </c>
      <c r="W585" s="33">
        <v>26.453901192581665</v>
      </c>
      <c r="X585" s="33">
        <v>24.20798241817397</v>
      </c>
      <c r="Y585" s="33">
        <v>24.373550429296486</v>
      </c>
      <c r="Z585" s="33">
        <v>26.982650095699313</v>
      </c>
      <c r="AA585" s="33">
        <v>30.435991998480755</v>
      </c>
      <c r="AB585" s="33">
        <v>30.501989402811951</v>
      </c>
      <c r="AC585" s="33">
        <v>29.476022072406806</v>
      </c>
      <c r="AD585" s="33">
        <v>35.821922409692341</v>
      </c>
      <c r="AE585" s="33">
        <v>45.11204969637371</v>
      </c>
      <c r="AF585" s="33">
        <v>36.537043804777063</v>
      </c>
      <c r="AG585" s="33">
        <v>35.868563519382555</v>
      </c>
      <c r="AH585" s="33">
        <v>35.850870652749052</v>
      </c>
      <c r="AI585" s="33">
        <v>36.247942673385161</v>
      </c>
    </row>
    <row r="586" spans="1:35" ht="14.5" x14ac:dyDescent="0.35">
      <c r="A586" s="8" t="str">
        <f t="shared" si="11"/>
        <v>ImportquoteIrland</v>
      </c>
      <c r="B586" s="8">
        <v>586</v>
      </c>
      <c r="C586" s="32" t="s">
        <v>248</v>
      </c>
      <c r="D586" s="32" t="s">
        <v>4</v>
      </c>
      <c r="E586" s="32" t="s">
        <v>182</v>
      </c>
      <c r="F586" s="32" t="s">
        <v>343</v>
      </c>
      <c r="G586" s="32" t="s">
        <v>32</v>
      </c>
      <c r="H586" s="32" t="s">
        <v>376</v>
      </c>
      <c r="I586" s="33">
        <v>47.703725414833642</v>
      </c>
      <c r="J586" s="33">
        <v>45.268541361561873</v>
      </c>
      <c r="K586" s="33">
        <v>39.557669640487106</v>
      </c>
      <c r="L586" s="33">
        <v>32.054330048242548</v>
      </c>
      <c r="M586" s="33">
        <v>32.068155638039165</v>
      </c>
      <c r="N586" s="33">
        <v>33.900290534494218</v>
      </c>
      <c r="O586" s="33">
        <v>35.777936167842512</v>
      </c>
      <c r="P586" s="33">
        <v>36.072926593372692</v>
      </c>
      <c r="Q586" s="33">
        <v>33.928813613622175</v>
      </c>
      <c r="R586" s="33">
        <v>34.523008240340211</v>
      </c>
      <c r="S586" s="33">
        <v>37.007079305661897</v>
      </c>
      <c r="T586" s="33">
        <v>34.214422531766907</v>
      </c>
      <c r="U586" s="33">
        <v>36.73004563195051</v>
      </c>
      <c r="V586" s="33">
        <v>35.059530210537865</v>
      </c>
      <c r="W586" s="33">
        <v>36.714980656643348</v>
      </c>
      <c r="X586" s="33">
        <v>31.896832918538383</v>
      </c>
      <c r="Y586" s="33">
        <v>31.524380905693906</v>
      </c>
      <c r="Z586" s="33">
        <v>28.751813480235494</v>
      </c>
      <c r="AA586" s="33">
        <v>30.553075291654153</v>
      </c>
      <c r="AB586" s="33">
        <v>29.649585385188811</v>
      </c>
      <c r="AC586" s="33">
        <v>26.207355591417432</v>
      </c>
      <c r="AD586" s="33">
        <v>24.985830888707138</v>
      </c>
      <c r="AE586" s="33">
        <v>28.727598225729761</v>
      </c>
      <c r="AF586" s="33">
        <v>29.340106261023095</v>
      </c>
      <c r="AG586" s="33">
        <v>29.918181741826764</v>
      </c>
      <c r="AH586" s="33">
        <v>30.196422355888856</v>
      </c>
      <c r="AI586" s="33">
        <v>30.857356891038219</v>
      </c>
    </row>
    <row r="587" spans="1:35" ht="14.5" x14ac:dyDescent="0.35">
      <c r="A587" s="8" t="str">
        <f t="shared" si="11"/>
        <v>ImportquoteItalien</v>
      </c>
      <c r="B587" s="8">
        <v>587</v>
      </c>
      <c r="C587" s="32" t="s">
        <v>248</v>
      </c>
      <c r="D587" s="32" t="s">
        <v>3</v>
      </c>
      <c r="E587" s="32" t="s">
        <v>182</v>
      </c>
      <c r="F587" s="32" t="s">
        <v>343</v>
      </c>
      <c r="G587" s="32" t="s">
        <v>32</v>
      </c>
      <c r="H587" s="32" t="s">
        <v>376</v>
      </c>
      <c r="I587" s="33">
        <v>19.625192007352517</v>
      </c>
      <c r="J587" s="33">
        <v>19.1068321434057</v>
      </c>
      <c r="K587" s="33">
        <v>18.405758076962233</v>
      </c>
      <c r="L587" s="33">
        <v>17.869679988223407</v>
      </c>
      <c r="M587" s="33">
        <v>18.547657538720806</v>
      </c>
      <c r="N587" s="33">
        <v>19.591234049309136</v>
      </c>
      <c r="O587" s="33">
        <v>21.531184769954301</v>
      </c>
      <c r="P587" s="33">
        <v>21.880805196967408</v>
      </c>
      <c r="Q587" s="33">
        <v>22.050824988942754</v>
      </c>
      <c r="R587" s="33">
        <v>17.879745496989788</v>
      </c>
      <c r="S587" s="33">
        <v>21.432428172774724</v>
      </c>
      <c r="T587" s="33">
        <v>22.717016560051455</v>
      </c>
      <c r="U587" s="33">
        <v>21.683196572476316</v>
      </c>
      <c r="V587" s="33">
        <v>20.681019280671034</v>
      </c>
      <c r="W587" s="33">
        <v>20.425522550372246</v>
      </c>
      <c r="X587" s="33">
        <v>20.72666746028024</v>
      </c>
      <c r="Y587" s="33">
        <v>20.057213009654181</v>
      </c>
      <c r="Z587" s="33">
        <v>21.537661658716889</v>
      </c>
      <c r="AA587" s="33">
        <v>22.421541009279178</v>
      </c>
      <c r="AB587" s="33">
        <v>21.682759010613243</v>
      </c>
      <c r="AC587" s="33">
        <v>20.260034059635501</v>
      </c>
      <c r="AD587" s="33">
        <v>23.81741290535124</v>
      </c>
      <c r="AE587" s="33">
        <v>30.272145734594186</v>
      </c>
      <c r="AF587" s="33">
        <v>25.749057448751195</v>
      </c>
      <c r="AG587" s="33">
        <v>23.710469357535317</v>
      </c>
      <c r="AH587" s="33">
        <v>24.163300896095976</v>
      </c>
      <c r="AI587" s="33">
        <v>24.605091960554677</v>
      </c>
    </row>
    <row r="588" spans="1:35" ht="14.5" x14ac:dyDescent="0.35">
      <c r="A588" s="8" t="str">
        <f t="shared" si="11"/>
        <v>ImportquoteKroatien</v>
      </c>
      <c r="B588" s="8">
        <v>588</v>
      </c>
      <c r="C588" s="32" t="s">
        <v>248</v>
      </c>
      <c r="D588" s="32" t="s">
        <v>27</v>
      </c>
      <c r="E588" s="32" t="s">
        <v>182</v>
      </c>
      <c r="F588" s="32" t="s">
        <v>343</v>
      </c>
      <c r="G588" s="32" t="s">
        <v>32</v>
      </c>
      <c r="H588" s="32" t="s">
        <v>376</v>
      </c>
      <c r="I588" s="33">
        <v>30.514876587495582</v>
      </c>
      <c r="J588" s="33">
        <v>33.43333359037036</v>
      </c>
      <c r="K588" s="33">
        <v>36.103934124476588</v>
      </c>
      <c r="L588" s="33">
        <v>36.856182718996457</v>
      </c>
      <c r="M588" s="33">
        <v>36.173117588658023</v>
      </c>
      <c r="N588" s="33">
        <v>37.201553742180657</v>
      </c>
      <c r="O588" s="33">
        <v>38.437181551003526</v>
      </c>
      <c r="P588" s="33">
        <v>38.813417560716054</v>
      </c>
      <c r="Q588" s="33">
        <v>38.594162080147385</v>
      </c>
      <c r="R588" s="33">
        <v>30.624099944947424</v>
      </c>
      <c r="S588" s="33">
        <v>30.389152743452041</v>
      </c>
      <c r="T588" s="33">
        <v>33.022717828135605</v>
      </c>
      <c r="U588" s="33">
        <v>33.338748872319869</v>
      </c>
      <c r="V588" s="33">
        <v>34.677958263380219</v>
      </c>
      <c r="W588" s="33">
        <v>36.247398357846414</v>
      </c>
      <c r="X588" s="33">
        <v>38.011220158125013</v>
      </c>
      <c r="Y588" s="33">
        <v>38.041208727691568</v>
      </c>
      <c r="Z588" s="33">
        <v>40.1154054827065</v>
      </c>
      <c r="AA588" s="33">
        <v>41.202342115196863</v>
      </c>
      <c r="AB588" s="33">
        <v>41.777292919381892</v>
      </c>
      <c r="AC588" s="33">
        <v>41.123050288667585</v>
      </c>
      <c r="AD588" s="33">
        <v>44.841874852404942</v>
      </c>
      <c r="AE588" s="33">
        <v>57.18562856538567</v>
      </c>
      <c r="AF588" s="33">
        <v>46.290016429021165</v>
      </c>
      <c r="AG588" s="33">
        <v>43.22540972295824</v>
      </c>
      <c r="AH588" s="33">
        <v>42.560942281514691</v>
      </c>
      <c r="AI588" s="33">
        <v>42.348450897730189</v>
      </c>
    </row>
    <row r="589" spans="1:35" ht="14.5" x14ac:dyDescent="0.35">
      <c r="A589" s="8" t="str">
        <f t="shared" si="11"/>
        <v>ImportquoteLettland</v>
      </c>
      <c r="B589" s="8">
        <v>589</v>
      </c>
      <c r="C589" s="32" t="s">
        <v>248</v>
      </c>
      <c r="D589" s="32" t="s">
        <v>19</v>
      </c>
      <c r="E589" s="32" t="s">
        <v>182</v>
      </c>
      <c r="F589" s="32" t="s">
        <v>343</v>
      </c>
      <c r="G589" s="32" t="s">
        <v>32</v>
      </c>
      <c r="H589" s="32" t="s">
        <v>376</v>
      </c>
      <c r="I589" s="33">
        <v>36.764190495198648</v>
      </c>
      <c r="J589" s="33">
        <v>40.882712627806463</v>
      </c>
      <c r="K589" s="33">
        <v>40.370358702423424</v>
      </c>
      <c r="L589" s="33">
        <v>42.3156226008754</v>
      </c>
      <c r="M589" s="33">
        <v>47.807238614970586</v>
      </c>
      <c r="N589" s="33">
        <v>49.949875709905108</v>
      </c>
      <c r="O589" s="33">
        <v>53.864341181885003</v>
      </c>
      <c r="P589" s="33">
        <v>50.939305220708711</v>
      </c>
      <c r="Q589" s="33">
        <v>44.706330653102818</v>
      </c>
      <c r="R589" s="33">
        <v>36.063326659839241</v>
      </c>
      <c r="S589" s="33">
        <v>46.945148226809899</v>
      </c>
      <c r="T589" s="33">
        <v>57.772924042548155</v>
      </c>
      <c r="U589" s="33">
        <v>59.362424689166524</v>
      </c>
      <c r="V589" s="33">
        <v>57.415495589196595</v>
      </c>
      <c r="W589" s="33">
        <v>57.118906070991827</v>
      </c>
      <c r="X589" s="33">
        <v>53.840128098327753</v>
      </c>
      <c r="Y589" s="33">
        <v>51.280687496249719</v>
      </c>
      <c r="Z589" s="33">
        <v>54.126684995616344</v>
      </c>
      <c r="AA589" s="33">
        <v>53.627585119260736</v>
      </c>
      <c r="AB589" s="33">
        <v>52.039875536916156</v>
      </c>
      <c r="AC589" s="33">
        <v>51.35205790789459</v>
      </c>
      <c r="AD589" s="33">
        <v>58.808621880546262</v>
      </c>
      <c r="AE589" s="33">
        <v>68.791363534888163</v>
      </c>
      <c r="AF589" s="33">
        <v>57.089619087398603</v>
      </c>
      <c r="AG589" s="33">
        <v>54.472871897632189</v>
      </c>
      <c r="AH589" s="33">
        <v>54.16125193944228</v>
      </c>
      <c r="AI589" s="33">
        <v>54.494268565566152</v>
      </c>
    </row>
    <row r="590" spans="1:35" ht="14.5" x14ac:dyDescent="0.35">
      <c r="A590" s="8" t="str">
        <f t="shared" si="11"/>
        <v>ImportquoteLitauen</v>
      </c>
      <c r="B590" s="8">
        <v>590</v>
      </c>
      <c r="C590" s="32" t="s">
        <v>248</v>
      </c>
      <c r="D590" s="32" t="s">
        <v>20</v>
      </c>
      <c r="E590" s="32" t="s">
        <v>182</v>
      </c>
      <c r="F590" s="32" t="s">
        <v>343</v>
      </c>
      <c r="G590" s="32" t="s">
        <v>32</v>
      </c>
      <c r="H590" s="32" t="s">
        <v>376</v>
      </c>
      <c r="I590" s="33">
        <v>38.582376153055002</v>
      </c>
      <c r="J590" s="33">
        <v>43.34246851503142</v>
      </c>
      <c r="K590" s="33">
        <v>46.09532720132831</v>
      </c>
      <c r="L590" s="33">
        <v>44.96482372280218</v>
      </c>
      <c r="M590" s="33">
        <v>48.178372442384884</v>
      </c>
      <c r="N590" s="33">
        <v>54.367534897107497</v>
      </c>
      <c r="O590" s="33">
        <v>58.933756785011738</v>
      </c>
      <c r="P590" s="33">
        <v>56.102109040210024</v>
      </c>
      <c r="Q590" s="33">
        <v>60.40920230945045</v>
      </c>
      <c r="R590" s="33">
        <v>45.131770266031872</v>
      </c>
      <c r="S590" s="33">
        <v>58.502325995004952</v>
      </c>
      <c r="T590" s="33">
        <v>67.270501544431866</v>
      </c>
      <c r="U590" s="33">
        <v>67.764827350308039</v>
      </c>
      <c r="V590" s="33">
        <v>66.288782799120156</v>
      </c>
      <c r="W590" s="33">
        <v>59.312367190119886</v>
      </c>
      <c r="X590" s="33">
        <v>58.18535492516034</v>
      </c>
      <c r="Y590" s="33">
        <v>55.026261762410257</v>
      </c>
      <c r="Z590" s="33">
        <v>58.70009260891009</v>
      </c>
      <c r="AA590" s="33">
        <v>59.629728776818702</v>
      </c>
      <c r="AB590" s="33">
        <v>57.480732334766401</v>
      </c>
      <c r="AC590" s="33">
        <v>51.554403784292766</v>
      </c>
      <c r="AD590" s="33">
        <v>60.799147348449154</v>
      </c>
      <c r="AE590" s="33">
        <v>71.85388699447013</v>
      </c>
      <c r="AF590" s="33">
        <v>55.771136572482717</v>
      </c>
      <c r="AG590" s="33">
        <v>53.203990950581904</v>
      </c>
      <c r="AH590" s="33">
        <v>52.556662299363886</v>
      </c>
      <c r="AI590" s="33">
        <v>52.755909465988104</v>
      </c>
    </row>
    <row r="591" spans="1:35" ht="14.5" x14ac:dyDescent="0.35">
      <c r="A591" s="8" t="str">
        <f t="shared" si="11"/>
        <v>ImportquoteLuxemburg</v>
      </c>
      <c r="B591" s="8">
        <v>591</v>
      </c>
      <c r="C591" s="32" t="s">
        <v>248</v>
      </c>
      <c r="D591" s="32" t="s">
        <v>10</v>
      </c>
      <c r="E591" s="32" t="s">
        <v>182</v>
      </c>
      <c r="F591" s="32" t="s">
        <v>343</v>
      </c>
      <c r="G591" s="32" t="s">
        <v>32</v>
      </c>
      <c r="H591" s="32" t="s">
        <v>376</v>
      </c>
      <c r="I591" s="33">
        <v>49.257005233178589</v>
      </c>
      <c r="J591" s="33">
        <v>50.830049887164478</v>
      </c>
      <c r="K591" s="33">
        <v>47.070399570750418</v>
      </c>
      <c r="L591" s="33">
        <v>44.816944487974169</v>
      </c>
      <c r="M591" s="33">
        <v>47.629054761383628</v>
      </c>
      <c r="N591" s="33">
        <v>48.101960999293617</v>
      </c>
      <c r="O591" s="33">
        <v>45.96660429172745</v>
      </c>
      <c r="P591" s="33">
        <v>42.560232081802454</v>
      </c>
      <c r="Q591" s="33">
        <v>44.836134163934815</v>
      </c>
      <c r="R591" s="33">
        <v>34.755346505597586</v>
      </c>
      <c r="S591" s="33">
        <v>39.779193410234058</v>
      </c>
      <c r="T591" s="33">
        <v>44.493267336695439</v>
      </c>
      <c r="U591" s="33">
        <v>42.780353624105452</v>
      </c>
      <c r="V591" s="33">
        <v>39.907574149359739</v>
      </c>
      <c r="W591" s="33">
        <v>37.339480824199882</v>
      </c>
      <c r="X591" s="33">
        <v>37.50509306032437</v>
      </c>
      <c r="Y591" s="33">
        <v>34.833877057155675</v>
      </c>
      <c r="Z591" s="33">
        <v>36.868763621997921</v>
      </c>
      <c r="AA591" s="33">
        <v>36.524278639999622</v>
      </c>
      <c r="AB591" s="33">
        <v>35.331586459598221</v>
      </c>
      <c r="AC591" s="33">
        <v>30.072529297890544</v>
      </c>
      <c r="AD591" s="33">
        <v>33.766099518441322</v>
      </c>
      <c r="AE591" s="33">
        <v>34.273368674947442</v>
      </c>
      <c r="AF591" s="33">
        <v>32.73525960658997</v>
      </c>
      <c r="AG591" s="33">
        <v>30.995706333338124</v>
      </c>
      <c r="AH591" s="33">
        <v>31.046479865270545</v>
      </c>
      <c r="AI591" s="33">
        <v>30.566362794550233</v>
      </c>
    </row>
    <row r="592" spans="1:35" ht="14.5" x14ac:dyDescent="0.35">
      <c r="A592" s="8" t="str">
        <f t="shared" si="11"/>
        <v>ImportquoteMalta</v>
      </c>
      <c r="B592" s="8">
        <v>592</v>
      </c>
      <c r="C592" s="32" t="s">
        <v>248</v>
      </c>
      <c r="D592" s="32" t="s">
        <v>16</v>
      </c>
      <c r="E592" s="32" t="s">
        <v>182</v>
      </c>
      <c r="F592" s="32" t="s">
        <v>343</v>
      </c>
      <c r="G592" s="32" t="s">
        <v>32</v>
      </c>
      <c r="H592" s="32" t="s">
        <v>376</v>
      </c>
      <c r="I592" s="33">
        <v>80.319034215528575</v>
      </c>
      <c r="J592" s="33">
        <v>63.344815829126389</v>
      </c>
      <c r="K592" s="33">
        <v>60.118341567078573</v>
      </c>
      <c r="L592" s="33">
        <v>59.690114302272498</v>
      </c>
      <c r="M592" s="33">
        <v>59.804052005964706</v>
      </c>
      <c r="N592" s="33">
        <v>59.385420014609203</v>
      </c>
      <c r="O592" s="33">
        <v>67.196969837768123</v>
      </c>
      <c r="P592" s="33">
        <v>64.084081693402268</v>
      </c>
      <c r="Q592" s="33">
        <v>61.275519039464321</v>
      </c>
      <c r="R592" s="33">
        <v>51.034806326688035</v>
      </c>
      <c r="S592" s="33">
        <v>56.661779836140589</v>
      </c>
      <c r="T592" s="33">
        <v>59.176346296857162</v>
      </c>
      <c r="U592" s="33">
        <v>59.472207886665608</v>
      </c>
      <c r="V592" s="33">
        <v>50.23052188481779</v>
      </c>
      <c r="W592" s="33">
        <v>44.351430301973743</v>
      </c>
      <c r="X592" s="33">
        <v>47.547745369767966</v>
      </c>
      <c r="Y592" s="33">
        <v>42.756393853653329</v>
      </c>
      <c r="Z592" s="33">
        <v>34.435968228415895</v>
      </c>
      <c r="AA592" s="33">
        <v>32.452418306578608</v>
      </c>
      <c r="AB592" s="33">
        <v>36.498297949316708</v>
      </c>
      <c r="AC592" s="33">
        <v>29.702696994347544</v>
      </c>
      <c r="AD592" s="33">
        <v>31.502591481610111</v>
      </c>
      <c r="AE592" s="33">
        <v>40.278781247498934</v>
      </c>
      <c r="AF592" s="33">
        <v>31.209922122649321</v>
      </c>
      <c r="AG592" s="33">
        <v>30.695380703311365</v>
      </c>
      <c r="AH592" s="33">
        <v>30.104288699849885</v>
      </c>
      <c r="AI592" s="33">
        <v>29.487324595560764</v>
      </c>
    </row>
    <row r="593" spans="1:35" ht="14.5" x14ac:dyDescent="0.35">
      <c r="A593" s="8" t="str">
        <f t="shared" si="11"/>
        <v>ImportquoteNiederlande</v>
      </c>
      <c r="B593" s="8">
        <v>593</v>
      </c>
      <c r="C593" s="32" t="s">
        <v>248</v>
      </c>
      <c r="D593" s="32" t="s">
        <v>1</v>
      </c>
      <c r="E593" s="32" t="s">
        <v>182</v>
      </c>
      <c r="F593" s="32" t="s">
        <v>343</v>
      </c>
      <c r="G593" s="32" t="s">
        <v>32</v>
      </c>
      <c r="H593" s="32" t="s">
        <v>376</v>
      </c>
      <c r="I593" s="33">
        <v>45.131813768960463</v>
      </c>
      <c r="J593" s="33">
        <v>42.114668251401319</v>
      </c>
      <c r="K593" s="33">
        <v>38.471190154722301</v>
      </c>
      <c r="L593" s="33">
        <v>37.823387408453272</v>
      </c>
      <c r="M593" s="33">
        <v>40.277064485969007</v>
      </c>
      <c r="N593" s="33">
        <v>42.288138963917547</v>
      </c>
      <c r="O593" s="33">
        <v>44.974840154976476</v>
      </c>
      <c r="P593" s="33">
        <v>45.509694512464378</v>
      </c>
      <c r="Q593" s="33">
        <v>46.364112335501822</v>
      </c>
      <c r="R593" s="33">
        <v>38.883766838630024</v>
      </c>
      <c r="S593" s="33">
        <v>45.410887963397826</v>
      </c>
      <c r="T593" s="33">
        <v>49.865322790859324</v>
      </c>
      <c r="U593" s="33">
        <v>52.402648306372221</v>
      </c>
      <c r="V593" s="33">
        <v>51.566709286968859</v>
      </c>
      <c r="W593" s="33">
        <v>50.865497541359247</v>
      </c>
      <c r="X593" s="33">
        <v>50.376086101476744</v>
      </c>
      <c r="Y593" s="33">
        <v>48.87089943416531</v>
      </c>
      <c r="Z593" s="33">
        <v>51.731412338635238</v>
      </c>
      <c r="AA593" s="33">
        <v>52.397961063061985</v>
      </c>
      <c r="AB593" s="33">
        <v>51.954464325527525</v>
      </c>
      <c r="AC593" s="33">
        <v>49.045823264495759</v>
      </c>
      <c r="AD593" s="33">
        <v>55.552689136896419</v>
      </c>
      <c r="AE593" s="33">
        <v>65.420196816324889</v>
      </c>
      <c r="AF593" s="33">
        <v>55.435982986121189</v>
      </c>
      <c r="AG593" s="33">
        <v>50.622973146260676</v>
      </c>
      <c r="AH593" s="33">
        <v>50.866212365886867</v>
      </c>
      <c r="AI593" s="33">
        <v>51.224928687582803</v>
      </c>
    </row>
    <row r="594" spans="1:35" ht="14.5" x14ac:dyDescent="0.35">
      <c r="A594" s="8" t="str">
        <f t="shared" si="11"/>
        <v>ImportquoteÖsterreich</v>
      </c>
      <c r="B594" s="8">
        <v>594</v>
      </c>
      <c r="C594" s="32" t="s">
        <v>248</v>
      </c>
      <c r="D594" s="32" t="s">
        <v>56</v>
      </c>
      <c r="E594" s="32" t="s">
        <v>182</v>
      </c>
      <c r="F594" s="32" t="s">
        <v>343</v>
      </c>
      <c r="G594" s="32" t="s">
        <v>32</v>
      </c>
      <c r="H594" s="32" t="s">
        <v>376</v>
      </c>
      <c r="I594" s="33">
        <v>33.450765229738408</v>
      </c>
      <c r="J594" s="33">
        <v>33.749868375048372</v>
      </c>
      <c r="K594" s="33">
        <v>32.436661410942122</v>
      </c>
      <c r="L594" s="33">
        <v>32.360841998786341</v>
      </c>
      <c r="M594" s="33">
        <v>34.394826344039309</v>
      </c>
      <c r="N594" s="33">
        <v>35.439652647917683</v>
      </c>
      <c r="O594" s="33">
        <v>37.135609364288925</v>
      </c>
      <c r="P594" s="33">
        <v>38.125575373075627</v>
      </c>
      <c r="Q594" s="33">
        <v>38.654469374622657</v>
      </c>
      <c r="R594" s="33">
        <v>32.432308755839244</v>
      </c>
      <c r="S594" s="33">
        <v>38.015055912145741</v>
      </c>
      <c r="T594" s="33">
        <v>41.010458614971753</v>
      </c>
      <c r="U594" s="33">
        <v>40.566614043300248</v>
      </c>
      <c r="V594" s="33">
        <v>38.896708725661341</v>
      </c>
      <c r="W594" s="33">
        <v>37.92647074415315</v>
      </c>
      <c r="X594" s="33">
        <v>37.081034308874877</v>
      </c>
      <c r="Y594" s="33">
        <v>36.226837793702849</v>
      </c>
      <c r="Z594" s="33">
        <v>37.796631535041733</v>
      </c>
      <c r="AA594" s="33">
        <v>38.511766822541723</v>
      </c>
      <c r="AB594" s="33">
        <v>37.411133697980425</v>
      </c>
      <c r="AC594" s="33">
        <v>35.437222386850578</v>
      </c>
      <c r="AD594" s="33">
        <v>41.164841478553761</v>
      </c>
      <c r="AE594" s="33">
        <v>46.251413201787919</v>
      </c>
      <c r="AF594" s="33">
        <v>40.896509009318365</v>
      </c>
      <c r="AG594" s="33">
        <v>37.737302860047848</v>
      </c>
      <c r="AH594" s="33">
        <v>37.819803665619375</v>
      </c>
      <c r="AI594" s="33">
        <v>37.965679566897172</v>
      </c>
    </row>
    <row r="595" spans="1:35" ht="14.5" x14ac:dyDescent="0.35">
      <c r="A595" s="8" t="str">
        <f t="shared" si="11"/>
        <v>ImportquotePolen</v>
      </c>
      <c r="B595" s="8">
        <v>595</v>
      </c>
      <c r="C595" s="32" t="s">
        <v>248</v>
      </c>
      <c r="D595" s="32" t="s">
        <v>21</v>
      </c>
      <c r="E595" s="32" t="s">
        <v>182</v>
      </c>
      <c r="F595" s="32" t="s">
        <v>343</v>
      </c>
      <c r="G595" s="32" t="s">
        <v>32</v>
      </c>
      <c r="H595" s="32" t="s">
        <v>376</v>
      </c>
      <c r="I595" s="33">
        <v>28.20747991167482</v>
      </c>
      <c r="J595" s="33">
        <v>26.019440265862258</v>
      </c>
      <c r="K595" s="33">
        <v>27.309655821193861</v>
      </c>
      <c r="L595" s="33">
        <v>30.775836099887886</v>
      </c>
      <c r="M595" s="33">
        <v>31.96848933482207</v>
      </c>
      <c r="N595" s="33">
        <v>30.902584831228587</v>
      </c>
      <c r="O595" s="33">
        <v>34.534431970127457</v>
      </c>
      <c r="P595" s="33">
        <v>36.912139795556762</v>
      </c>
      <c r="Q595" s="33">
        <v>37.495488826169435</v>
      </c>
      <c r="R595" s="33">
        <v>32.70986111866997</v>
      </c>
      <c r="S595" s="33">
        <v>36.112020890379263</v>
      </c>
      <c r="T595" s="33">
        <v>38.489379893265394</v>
      </c>
      <c r="U595" s="33">
        <v>38.397907633762649</v>
      </c>
      <c r="V595" s="33">
        <v>38.272752878749472</v>
      </c>
      <c r="W595" s="33">
        <v>39.337911380125249</v>
      </c>
      <c r="X595" s="33">
        <v>38.415672814641191</v>
      </c>
      <c r="Y595" s="33">
        <v>39.878510370087866</v>
      </c>
      <c r="Z595" s="33">
        <v>41.78866343559104</v>
      </c>
      <c r="AA595" s="33">
        <v>42.956435153968961</v>
      </c>
      <c r="AB595" s="33">
        <v>41.728074600331489</v>
      </c>
      <c r="AC595" s="33">
        <v>40.142769626969027</v>
      </c>
      <c r="AD595" s="33">
        <v>46.574203186396836</v>
      </c>
      <c r="AE595" s="33">
        <v>52.363319278224374</v>
      </c>
      <c r="AF595" s="33">
        <v>44.193868844710252</v>
      </c>
      <c r="AG595" s="33">
        <v>39.860812018245852</v>
      </c>
      <c r="AH595" s="33">
        <v>38.449657814913259</v>
      </c>
      <c r="AI595" s="33">
        <v>38.022104860477796</v>
      </c>
    </row>
    <row r="596" spans="1:35" ht="14.5" x14ac:dyDescent="0.35">
      <c r="A596" s="8" t="str">
        <f t="shared" si="11"/>
        <v>ImportquotePortugal</v>
      </c>
      <c r="B596" s="8">
        <v>596</v>
      </c>
      <c r="C596" s="32" t="s">
        <v>248</v>
      </c>
      <c r="D596" s="32" t="s">
        <v>7</v>
      </c>
      <c r="E596" s="32" t="s">
        <v>182</v>
      </c>
      <c r="F596" s="32" t="s">
        <v>343</v>
      </c>
      <c r="G596" s="32" t="s">
        <v>32</v>
      </c>
      <c r="H596" s="32" t="s">
        <v>376</v>
      </c>
      <c r="I596" s="33">
        <v>33.920624228572315</v>
      </c>
      <c r="J596" s="33">
        <v>32.67125759528632</v>
      </c>
      <c r="K596" s="33">
        <v>30.384842828311736</v>
      </c>
      <c r="L596" s="33">
        <v>29.199297039253658</v>
      </c>
      <c r="M596" s="33">
        <v>30.907516926286249</v>
      </c>
      <c r="N596" s="33">
        <v>31.122270387070046</v>
      </c>
      <c r="O596" s="33">
        <v>32.931032927243692</v>
      </c>
      <c r="P596" s="33">
        <v>33.221831808592725</v>
      </c>
      <c r="Q596" s="33">
        <v>35.017152160658569</v>
      </c>
      <c r="R596" s="33">
        <v>28.507653788357302</v>
      </c>
      <c r="S596" s="33">
        <v>31.585718701837649</v>
      </c>
      <c r="T596" s="33">
        <v>32.398393811182068</v>
      </c>
      <c r="U596" s="33">
        <v>32.02491058438769</v>
      </c>
      <c r="V596" s="33">
        <v>32.1800350020536</v>
      </c>
      <c r="W596" s="33">
        <v>33.093823024516318</v>
      </c>
      <c r="X596" s="33">
        <v>32.902007718262787</v>
      </c>
      <c r="Y596" s="33">
        <v>31.908812495707711</v>
      </c>
      <c r="Z596" s="33">
        <v>34.288071501531128</v>
      </c>
      <c r="AA596" s="33">
        <v>35.277420185689884</v>
      </c>
      <c r="AB596" s="33">
        <v>34.839822294662824</v>
      </c>
      <c r="AC596" s="33">
        <v>32.403633836684278</v>
      </c>
      <c r="AD596" s="33">
        <v>36.352449816114827</v>
      </c>
      <c r="AE596" s="33">
        <v>42.334656380158648</v>
      </c>
      <c r="AF596" s="33">
        <v>37.516974631644416</v>
      </c>
      <c r="AG596" s="33">
        <v>36.197777219422775</v>
      </c>
      <c r="AH596" s="33">
        <v>36.751298802444587</v>
      </c>
      <c r="AI596" s="33">
        <v>37.37518392963117</v>
      </c>
    </row>
    <row r="597" spans="1:35" ht="14.5" x14ac:dyDescent="0.35">
      <c r="A597" s="8" t="str">
        <f t="shared" si="11"/>
        <v>ImportquoteRumänien</v>
      </c>
      <c r="B597" s="8">
        <v>597</v>
      </c>
      <c r="C597" s="32" t="s">
        <v>248</v>
      </c>
      <c r="D597" s="32" t="s">
        <v>99</v>
      </c>
      <c r="E597" s="32" t="s">
        <v>182</v>
      </c>
      <c r="F597" s="32" t="s">
        <v>343</v>
      </c>
      <c r="G597" s="32" t="s">
        <v>32</v>
      </c>
      <c r="H597" s="32" t="s">
        <v>376</v>
      </c>
      <c r="I597" s="33">
        <v>21.497316191775894</v>
      </c>
      <c r="J597" s="33">
        <v>24.455072258304607</v>
      </c>
      <c r="K597" s="33">
        <v>24.586518044529143</v>
      </c>
      <c r="L597" s="33">
        <v>26.82516420754817</v>
      </c>
      <c r="M597" s="33">
        <v>29.701419643226686</v>
      </c>
      <c r="N597" s="33">
        <v>29.226875694234067</v>
      </c>
      <c r="O597" s="33">
        <v>31.155640362291631</v>
      </c>
      <c r="P597" s="33">
        <v>33.656658473847877</v>
      </c>
      <c r="Q597" s="33">
        <v>33.422381095314762</v>
      </c>
      <c r="R597" s="33">
        <v>26.444048871138669</v>
      </c>
      <c r="S597" s="33">
        <v>33.213282257718824</v>
      </c>
      <c r="T597" s="33">
        <v>35.794965231031547</v>
      </c>
      <c r="U597" s="33">
        <v>35.409102459740119</v>
      </c>
      <c r="V597" s="33">
        <v>34.961587784208767</v>
      </c>
      <c r="W597" s="33">
        <v>35.556507759353742</v>
      </c>
      <c r="X597" s="33">
        <v>35.710546920084724</v>
      </c>
      <c r="Y597" s="33">
        <v>36.908120900653266</v>
      </c>
      <c r="Z597" s="33">
        <v>37.55050976504242</v>
      </c>
      <c r="AA597" s="33">
        <v>37.417416543606826</v>
      </c>
      <c r="AB597" s="33">
        <v>35.996246748271865</v>
      </c>
      <c r="AC597" s="33">
        <v>34.594993135860207</v>
      </c>
      <c r="AD597" s="33">
        <v>38.513471399718739</v>
      </c>
      <c r="AE597" s="33">
        <v>41.913374313255062</v>
      </c>
      <c r="AF597" s="33">
        <v>35.623277801653316</v>
      </c>
      <c r="AG597" s="33">
        <v>33.120976428691982</v>
      </c>
      <c r="AH597" s="33">
        <v>31.946758245378749</v>
      </c>
      <c r="AI597" s="33">
        <v>30.957279753176785</v>
      </c>
    </row>
    <row r="598" spans="1:35" ht="14.5" x14ac:dyDescent="0.35">
      <c r="A598" s="8" t="str">
        <f t="shared" si="11"/>
        <v>ImportquoteSchweden</v>
      </c>
      <c r="B598" s="8">
        <v>598</v>
      </c>
      <c r="C598" s="32" t="s">
        <v>248</v>
      </c>
      <c r="D598" s="32" t="s">
        <v>13</v>
      </c>
      <c r="E598" s="32" t="s">
        <v>182</v>
      </c>
      <c r="F598" s="32" t="s">
        <v>343</v>
      </c>
      <c r="G598" s="32" t="s">
        <v>32</v>
      </c>
      <c r="H598" s="32" t="s">
        <v>376</v>
      </c>
      <c r="I598" s="33">
        <v>27.612636001659034</v>
      </c>
      <c r="J598" s="33">
        <v>26.269511187571958</v>
      </c>
      <c r="K598" s="33">
        <v>25.147720570951616</v>
      </c>
      <c r="L598" s="33">
        <v>24.796113369950625</v>
      </c>
      <c r="M598" s="33">
        <v>25.802287610188024</v>
      </c>
      <c r="N598" s="33">
        <v>28.063698093008377</v>
      </c>
      <c r="O598" s="33">
        <v>29.806055057636684</v>
      </c>
      <c r="P598" s="33">
        <v>30.791205648564429</v>
      </c>
      <c r="Q598" s="33">
        <v>31.89465755797324</v>
      </c>
      <c r="R598" s="33">
        <v>26.794647523418995</v>
      </c>
      <c r="S598" s="33">
        <v>29.516258191128209</v>
      </c>
      <c r="T598" s="33">
        <v>30.384598323420782</v>
      </c>
      <c r="U598" s="33">
        <v>29.393196804522876</v>
      </c>
      <c r="V598" s="33">
        <v>27.24861330747342</v>
      </c>
      <c r="W598" s="33">
        <v>27.857369453048641</v>
      </c>
      <c r="X598" s="33">
        <v>27.411291491904965</v>
      </c>
      <c r="Y598" s="33">
        <v>27.230908132093507</v>
      </c>
      <c r="Z598" s="33">
        <v>28.53138690551026</v>
      </c>
      <c r="AA598" s="33">
        <v>30.579870687948251</v>
      </c>
      <c r="AB598" s="33">
        <v>29.667473663217365</v>
      </c>
      <c r="AC598" s="33">
        <v>27.002583925369787</v>
      </c>
      <c r="AD598" s="33">
        <v>28.989530425929033</v>
      </c>
      <c r="AE598" s="33">
        <v>34.45944672740054</v>
      </c>
      <c r="AF598" s="33">
        <v>32.739031970800625</v>
      </c>
      <c r="AG598" s="33">
        <v>31.048075738431081</v>
      </c>
      <c r="AH598" s="33">
        <v>30.866344029443589</v>
      </c>
      <c r="AI598" s="33">
        <v>30.886266229930797</v>
      </c>
    </row>
    <row r="599" spans="1:35" ht="14.5" x14ac:dyDescent="0.35">
      <c r="A599" s="8" t="str">
        <f t="shared" si="11"/>
        <v>ImportquoteSlowakei</v>
      </c>
      <c r="B599" s="8">
        <v>599</v>
      </c>
      <c r="C599" s="32" t="s">
        <v>248</v>
      </c>
      <c r="D599" s="32" t="s">
        <v>23</v>
      </c>
      <c r="E599" s="32" t="s">
        <v>182</v>
      </c>
      <c r="F599" s="32" t="s">
        <v>343</v>
      </c>
      <c r="G599" s="32" t="s">
        <v>32</v>
      </c>
      <c r="H599" s="32" t="s">
        <v>376</v>
      </c>
      <c r="I599" s="33">
        <v>47.364609318419568</v>
      </c>
      <c r="J599" s="33">
        <v>55.609506772297465</v>
      </c>
      <c r="K599" s="33">
        <v>54.512305943278214</v>
      </c>
      <c r="L599" s="33">
        <v>54.577080012431459</v>
      </c>
      <c r="M599" s="33">
        <v>63.389210764973988</v>
      </c>
      <c r="N599" s="33">
        <v>68.125903103234734</v>
      </c>
      <c r="O599" s="33">
        <v>75.896867871556424</v>
      </c>
      <c r="P599" s="33">
        <v>74.945656706539111</v>
      </c>
      <c r="Q599" s="33">
        <v>72.860529112061684</v>
      </c>
      <c r="R599" s="33">
        <v>59.976176760320413</v>
      </c>
      <c r="S599" s="33">
        <v>69.897434330471285</v>
      </c>
      <c r="T599" s="33">
        <v>76.784146196748566</v>
      </c>
      <c r="U599" s="33">
        <v>78.236508444598769</v>
      </c>
      <c r="V599" s="33">
        <v>79.198233718769544</v>
      </c>
      <c r="W599" s="33">
        <v>77.429622673300045</v>
      </c>
      <c r="X599" s="33">
        <v>79.464344589138832</v>
      </c>
      <c r="Y599" s="33">
        <v>80.449782900604731</v>
      </c>
      <c r="Z599" s="33">
        <v>82.516913762176259</v>
      </c>
      <c r="AA599" s="33">
        <v>83.369204848691624</v>
      </c>
      <c r="AB599" s="33">
        <v>81.421613474708494</v>
      </c>
      <c r="AC599" s="33">
        <v>74.499844148574113</v>
      </c>
      <c r="AD599" s="33">
        <v>82.251667320517853</v>
      </c>
      <c r="AE599" s="33">
        <v>94.177689606371601</v>
      </c>
      <c r="AF599" s="33">
        <v>81.214524373387661</v>
      </c>
      <c r="AG599" s="33">
        <v>76.451779039771068</v>
      </c>
      <c r="AH599" s="33">
        <v>77.923693163112262</v>
      </c>
      <c r="AI599" s="33">
        <v>78.687118493845873</v>
      </c>
    </row>
    <row r="600" spans="1:35" ht="14.5" x14ac:dyDescent="0.35">
      <c r="A600" s="8" t="str">
        <f t="shared" si="11"/>
        <v>ImportquoteSlowenien</v>
      </c>
      <c r="B600" s="8">
        <v>600</v>
      </c>
      <c r="C600" s="32" t="s">
        <v>248</v>
      </c>
      <c r="D600" s="32" t="s">
        <v>26</v>
      </c>
      <c r="E600" s="32" t="s">
        <v>182</v>
      </c>
      <c r="F600" s="32" t="s">
        <v>343</v>
      </c>
      <c r="G600" s="32" t="s">
        <v>32</v>
      </c>
      <c r="H600" s="32" t="s">
        <v>376</v>
      </c>
      <c r="I600" s="33">
        <v>46.560012224848847</v>
      </c>
      <c r="J600" s="33">
        <v>45.658784025955235</v>
      </c>
      <c r="K600" s="33">
        <v>43.938018745755627</v>
      </c>
      <c r="L600" s="33">
        <v>43.835119162982721</v>
      </c>
      <c r="M600" s="33">
        <v>48.854362460550149</v>
      </c>
      <c r="N600" s="33">
        <v>52.460882839773369</v>
      </c>
      <c r="O600" s="33">
        <v>56.529469328760825</v>
      </c>
      <c r="P600" s="33">
        <v>59.905727209418359</v>
      </c>
      <c r="Q600" s="33">
        <v>58.672356165073182</v>
      </c>
      <c r="R600" s="33">
        <v>46.630859034310291</v>
      </c>
      <c r="S600" s="33">
        <v>53.528661515784115</v>
      </c>
      <c r="T600" s="33">
        <v>59.078179369863861</v>
      </c>
      <c r="U600" s="33">
        <v>59.011153355719081</v>
      </c>
      <c r="V600" s="33">
        <v>59.234150183941914</v>
      </c>
      <c r="W600" s="33">
        <v>58.419926736467268</v>
      </c>
      <c r="X600" s="33">
        <v>58.376563137682368</v>
      </c>
      <c r="Y600" s="33">
        <v>58.380192916530468</v>
      </c>
      <c r="Z600" s="33">
        <v>62.769334210430003</v>
      </c>
      <c r="AA600" s="33">
        <v>64.966178674087885</v>
      </c>
      <c r="AB600" s="33">
        <v>63.753370524613004</v>
      </c>
      <c r="AC600" s="33">
        <v>58.386133974629161</v>
      </c>
      <c r="AD600" s="33">
        <v>66.072220465508778</v>
      </c>
      <c r="AE600" s="33">
        <v>78.699117903971569</v>
      </c>
      <c r="AF600" s="33">
        <v>64.095004256367829</v>
      </c>
      <c r="AG600" s="33">
        <v>63.083051142668147</v>
      </c>
      <c r="AH600" s="33">
        <v>61.916517068296287</v>
      </c>
      <c r="AI600" s="33">
        <v>61.653703726200703</v>
      </c>
    </row>
    <row r="601" spans="1:35" ht="14.5" x14ac:dyDescent="0.35">
      <c r="A601" s="8" t="str">
        <f t="shared" si="11"/>
        <v>ImportquoteSpanien</v>
      </c>
      <c r="B601" s="8">
        <v>601</v>
      </c>
      <c r="C601" s="32" t="s">
        <v>248</v>
      </c>
      <c r="D601" s="32" t="s">
        <v>8</v>
      </c>
      <c r="E601" s="32" t="s">
        <v>182</v>
      </c>
      <c r="F601" s="32" t="s">
        <v>343</v>
      </c>
      <c r="G601" s="32" t="s">
        <v>32</v>
      </c>
      <c r="H601" s="32" t="s">
        <v>376</v>
      </c>
      <c r="I601" s="33">
        <v>26.099458127242041</v>
      </c>
      <c r="J601" s="33">
        <v>24.676942127773703</v>
      </c>
      <c r="K601" s="33">
        <v>23.222860069570412</v>
      </c>
      <c r="L601" s="33">
        <v>22.745467388744999</v>
      </c>
      <c r="M601" s="33">
        <v>24.007655288765072</v>
      </c>
      <c r="N601" s="33">
        <v>24.570907703944094</v>
      </c>
      <c r="O601" s="33">
        <v>25.532649535909314</v>
      </c>
      <c r="P601" s="33">
        <v>26.477693192184798</v>
      </c>
      <c r="Q601" s="33">
        <v>25.291883009478333</v>
      </c>
      <c r="R601" s="33">
        <v>19.25441989207728</v>
      </c>
      <c r="S601" s="33">
        <v>22.279266022680325</v>
      </c>
      <c r="T601" s="33">
        <v>24.483339415546133</v>
      </c>
      <c r="U601" s="33">
        <v>24.59689718947763</v>
      </c>
      <c r="V601" s="33">
        <v>24.471653153311259</v>
      </c>
      <c r="W601" s="33">
        <v>25.338009854189185</v>
      </c>
      <c r="X601" s="33">
        <v>25.159597171220625</v>
      </c>
      <c r="Y601" s="33">
        <v>24.375783081782458</v>
      </c>
      <c r="Z601" s="33">
        <v>25.897246552207481</v>
      </c>
      <c r="AA601" s="33">
        <v>26.399681260703005</v>
      </c>
      <c r="AB601" s="33">
        <v>25.565162597410882</v>
      </c>
      <c r="AC601" s="33">
        <v>24.203295389536443</v>
      </c>
      <c r="AD601" s="33">
        <v>27.448898155687619</v>
      </c>
      <c r="AE601" s="33">
        <v>32.716184646654952</v>
      </c>
      <c r="AF601" s="33">
        <v>28.216126819032468</v>
      </c>
      <c r="AG601" s="33">
        <v>26.818064597289055</v>
      </c>
      <c r="AH601" s="33">
        <v>26.59559457834867</v>
      </c>
      <c r="AI601" s="33">
        <v>26.60339923426756</v>
      </c>
    </row>
    <row r="602" spans="1:35" ht="14.5" x14ac:dyDescent="0.35">
      <c r="A602" s="8" t="str">
        <f t="shared" si="11"/>
        <v>ImportquoteTschechische Republik</v>
      </c>
      <c r="B602" s="8">
        <v>602</v>
      </c>
      <c r="C602" s="32" t="s">
        <v>248</v>
      </c>
      <c r="D602" s="32" t="s">
        <v>22</v>
      </c>
      <c r="E602" s="32" t="s">
        <v>182</v>
      </c>
      <c r="F602" s="32" t="s">
        <v>343</v>
      </c>
      <c r="G602" s="32" t="s">
        <v>32</v>
      </c>
      <c r="H602" s="32" t="s">
        <v>376</v>
      </c>
      <c r="I602" s="33">
        <v>40.663983515383123</v>
      </c>
      <c r="J602" s="33">
        <v>41.645677116745723</v>
      </c>
      <c r="K602" s="33">
        <v>38.315160751323226</v>
      </c>
      <c r="L602" s="33">
        <v>40.299597935838335</v>
      </c>
      <c r="M602" s="33">
        <v>48.594180071780833</v>
      </c>
      <c r="N602" s="33">
        <v>51.582248675044461</v>
      </c>
      <c r="O602" s="33">
        <v>54.062119161275724</v>
      </c>
      <c r="P602" s="33">
        <v>55.742124898667967</v>
      </c>
      <c r="Q602" s="33">
        <v>53.082821697360707</v>
      </c>
      <c r="R602" s="33">
        <v>46.79170217669791</v>
      </c>
      <c r="S602" s="33">
        <v>53.40150213785062</v>
      </c>
      <c r="T602" s="33">
        <v>57.677978181547452</v>
      </c>
      <c r="U602" s="33">
        <v>60.711105954481894</v>
      </c>
      <c r="V602" s="33">
        <v>60.312715380521688</v>
      </c>
      <c r="W602" s="33">
        <v>64.410037467223262</v>
      </c>
      <c r="X602" s="33">
        <v>63.559654504501061</v>
      </c>
      <c r="Y602" s="33">
        <v>60.358482561514762</v>
      </c>
      <c r="Z602" s="33">
        <v>60.173385930589717</v>
      </c>
      <c r="AA602" s="33">
        <v>59.566081232605825</v>
      </c>
      <c r="AB602" s="33">
        <v>55.972338587269711</v>
      </c>
      <c r="AC602" s="33">
        <v>52.439426262993059</v>
      </c>
      <c r="AD602" s="33">
        <v>58.226352944236872</v>
      </c>
      <c r="AE602" s="33">
        <v>61.508216919425273</v>
      </c>
      <c r="AF602" s="33">
        <v>53.487550695815031</v>
      </c>
      <c r="AG602" s="33">
        <v>51.920709254500494</v>
      </c>
      <c r="AH602" s="33">
        <v>52.860778152853442</v>
      </c>
      <c r="AI602" s="33">
        <v>53.348401004256928</v>
      </c>
    </row>
    <row r="603" spans="1:35" ht="14.5" x14ac:dyDescent="0.35">
      <c r="A603" s="8" t="str">
        <f t="shared" si="11"/>
        <v>ImportquoteUngarn</v>
      </c>
      <c r="B603" s="8">
        <v>603</v>
      </c>
      <c r="C603" s="32" t="s">
        <v>248</v>
      </c>
      <c r="D603" s="32" t="s">
        <v>24</v>
      </c>
      <c r="E603" s="32" t="s">
        <v>182</v>
      </c>
      <c r="F603" s="32" t="s">
        <v>343</v>
      </c>
      <c r="G603" s="32" t="s">
        <v>32</v>
      </c>
      <c r="H603" s="32" t="s">
        <v>376</v>
      </c>
      <c r="I603" s="33">
        <v>60.059064327485387</v>
      </c>
      <c r="J603" s="33">
        <v>55.510125939552339</v>
      </c>
      <c r="K603" s="33">
        <v>49.832070086186839</v>
      </c>
      <c r="L603" s="33">
        <v>50.475348631025142</v>
      </c>
      <c r="M603" s="33">
        <v>55.036658886199938</v>
      </c>
      <c r="N603" s="33">
        <v>56.334376947160322</v>
      </c>
      <c r="O603" s="33">
        <v>64.722371920796888</v>
      </c>
      <c r="P603" s="33">
        <v>66.19236202150293</v>
      </c>
      <c r="Q603" s="33">
        <v>67.476620322910151</v>
      </c>
      <c r="R603" s="33">
        <v>57.999567877175451</v>
      </c>
      <c r="S603" s="33">
        <v>64.420711772581484</v>
      </c>
      <c r="T603" s="33">
        <v>67.991653748214205</v>
      </c>
      <c r="U603" s="33">
        <v>67.778487919095909</v>
      </c>
      <c r="V603" s="33">
        <v>66.11316516306151</v>
      </c>
      <c r="W603" s="33">
        <v>67.996813890983915</v>
      </c>
      <c r="X603" s="33">
        <v>66.228437046987494</v>
      </c>
      <c r="Y603" s="33">
        <v>64.351773628727997</v>
      </c>
      <c r="Z603" s="33">
        <v>66.02170078571811</v>
      </c>
      <c r="AA603" s="33">
        <v>66.618050506625778</v>
      </c>
      <c r="AB603" s="33">
        <v>65.388496125861508</v>
      </c>
      <c r="AC603" s="33">
        <v>64.799751285850704</v>
      </c>
      <c r="AD603" s="33">
        <v>67.671351136512484</v>
      </c>
      <c r="AE603" s="33">
        <v>81.131502697288312</v>
      </c>
      <c r="AF603" s="33">
        <v>64.232730667990253</v>
      </c>
      <c r="AG603" s="33">
        <v>57.044819459948492</v>
      </c>
      <c r="AH603" s="33">
        <v>57.501415211299232</v>
      </c>
      <c r="AI603" s="33">
        <v>58.248036192319809</v>
      </c>
    </row>
    <row r="604" spans="1:35" ht="14.5" x14ac:dyDescent="0.35">
      <c r="A604" s="8" t="str">
        <f t="shared" si="11"/>
        <v>ImportquoteVereinigtes Königreich Großbritannien und Nordirland</v>
      </c>
      <c r="B604" s="8">
        <v>604</v>
      </c>
      <c r="C604" s="32" t="s">
        <v>248</v>
      </c>
      <c r="D604" s="32" t="s">
        <v>57</v>
      </c>
      <c r="E604" s="32" t="s">
        <v>182</v>
      </c>
      <c r="F604" s="32" t="s">
        <v>343</v>
      </c>
      <c r="G604" s="32" t="s">
        <v>32</v>
      </c>
      <c r="H604" s="32" t="s">
        <v>376</v>
      </c>
      <c r="I604" s="33">
        <v>20.589471655949033</v>
      </c>
      <c r="J604" s="33">
        <v>20.880086856780718</v>
      </c>
      <c r="K604" s="33">
        <v>20.312072488979712</v>
      </c>
      <c r="L604" s="33">
        <v>19.484337768138143</v>
      </c>
      <c r="M604" s="33">
        <v>19.537708213714513</v>
      </c>
      <c r="N604" s="33">
        <v>20.485377138041144</v>
      </c>
      <c r="O604" s="33">
        <v>22.32816043592571</v>
      </c>
      <c r="P604" s="33">
        <v>20.483193258695774</v>
      </c>
      <c r="Q604" s="33">
        <v>21.876939681556191</v>
      </c>
      <c r="R604" s="33">
        <v>20.480794895512634</v>
      </c>
      <c r="S604" s="33">
        <v>22.709843465350335</v>
      </c>
      <c r="T604" s="33">
        <v>24.454859655652481</v>
      </c>
      <c r="U604" s="33">
        <v>23.984970375116045</v>
      </c>
      <c r="V604" s="33">
        <v>23.840925419428412</v>
      </c>
      <c r="W604" s="33">
        <v>22.566000726260103</v>
      </c>
      <c r="X604" s="33">
        <v>21.196577862379741</v>
      </c>
      <c r="Y604" s="33">
        <v>22.028479649369825</v>
      </c>
      <c r="Z604" s="33">
        <v>23.037268137106732</v>
      </c>
      <c r="AA604" s="33">
        <v>23.01226862480172</v>
      </c>
      <c r="AB604" s="33">
        <v>22.973060054365551</v>
      </c>
      <c r="AC604" s="33">
        <v>21.001085331779073</v>
      </c>
      <c r="AD604" s="33">
        <v>21.63034795559166</v>
      </c>
      <c r="AE604" s="33">
        <v>25.358294140833813</v>
      </c>
      <c r="AF604" s="33">
        <v>21.367158495771672</v>
      </c>
      <c r="AG604" s="33">
        <v>20.21272952985521</v>
      </c>
      <c r="AH604" s="33">
        <v>19.858215339026479</v>
      </c>
      <c r="AI604" s="33">
        <v>19.625022997552922</v>
      </c>
    </row>
    <row r="605" spans="1:35" ht="14.5" x14ac:dyDescent="0.35">
      <c r="A605" s="8" t="str">
        <f t="shared" si="11"/>
        <v>ImportquoteZypern</v>
      </c>
      <c r="B605" s="8">
        <v>605</v>
      </c>
      <c r="C605" s="32" t="s">
        <v>248</v>
      </c>
      <c r="D605" s="32" t="s">
        <v>30</v>
      </c>
      <c r="E605" s="32" t="s">
        <v>182</v>
      </c>
      <c r="F605" s="32" t="s">
        <v>343</v>
      </c>
      <c r="G605" s="32" t="s">
        <v>32</v>
      </c>
      <c r="H605" s="32" t="s">
        <v>376</v>
      </c>
      <c r="I605" s="33">
        <v>46.077959531976262</v>
      </c>
      <c r="J605" s="33">
        <v>43.261400353186652</v>
      </c>
      <c r="K605" s="33">
        <v>41.156753938400804</v>
      </c>
      <c r="L605" s="33">
        <v>36.010109289405207</v>
      </c>
      <c r="M605" s="33">
        <v>37.434047114431216</v>
      </c>
      <c r="N605" s="33">
        <v>37.687616902127694</v>
      </c>
      <c r="O605" s="33">
        <v>38.005055395998852</v>
      </c>
      <c r="P605" s="33">
        <v>39.165096736857784</v>
      </c>
      <c r="Q605" s="33">
        <v>42.145680537246029</v>
      </c>
      <c r="R605" s="33">
        <v>34.676005129729134</v>
      </c>
      <c r="S605" s="33">
        <v>37.809674977763365</v>
      </c>
      <c r="T605" s="33">
        <v>36.684261519744105</v>
      </c>
      <c r="U605" s="33">
        <v>34.976150747587759</v>
      </c>
      <c r="V605" s="33">
        <v>32.736559989135465</v>
      </c>
      <c r="W605" s="33">
        <v>34.042830667856407</v>
      </c>
      <c r="X605" s="33">
        <v>34.092726598919427</v>
      </c>
      <c r="Y605" s="33">
        <v>35.568076272942527</v>
      </c>
      <c r="Z605" s="33">
        <v>38.107337178595976</v>
      </c>
      <c r="AA605" s="33">
        <v>37.716980950385157</v>
      </c>
      <c r="AB605" s="33">
        <v>32.952734622887633</v>
      </c>
      <c r="AC605" s="33">
        <v>32.092676918016025</v>
      </c>
      <c r="AD605" s="33">
        <v>31.490049875234032</v>
      </c>
      <c r="AE605" s="33">
        <v>36.720195868059662</v>
      </c>
      <c r="AF605" s="33">
        <v>36.837280420319217</v>
      </c>
      <c r="AG605" s="33">
        <v>36.595630590981351</v>
      </c>
      <c r="AH605" s="33">
        <v>35.826952974913681</v>
      </c>
      <c r="AI605" s="33">
        <v>34.906012395339623</v>
      </c>
    </row>
    <row r="606" spans="1:35" ht="14.5" x14ac:dyDescent="0.35">
      <c r="A606" s="8" t="str">
        <f t="shared" ref="A606:A669" si="12">C606&amp;D606</f>
        <v>InflationsrateBelgien</v>
      </c>
      <c r="B606" s="8">
        <v>606</v>
      </c>
      <c r="C606" s="32" t="s">
        <v>351</v>
      </c>
      <c r="D606" s="32" t="s">
        <v>9</v>
      </c>
      <c r="E606" s="32" t="s">
        <v>150</v>
      </c>
      <c r="F606" s="32" t="s">
        <v>350</v>
      </c>
      <c r="G606" s="32" t="s">
        <v>32</v>
      </c>
      <c r="H606" s="32" t="s">
        <v>376</v>
      </c>
      <c r="I606" s="33">
        <v>2.7</v>
      </c>
      <c r="J606" s="33">
        <v>2.4</v>
      </c>
      <c r="K606" s="33">
        <v>1.5</v>
      </c>
      <c r="L606" s="33">
        <v>1.5</v>
      </c>
      <c r="M606" s="33">
        <v>1.9</v>
      </c>
      <c r="N606" s="33">
        <v>2.5</v>
      </c>
      <c r="O606" s="33">
        <v>2.2999999999999998</v>
      </c>
      <c r="P606" s="33">
        <v>1.8</v>
      </c>
      <c r="Q606" s="33">
        <v>4.5</v>
      </c>
      <c r="R606" s="33">
        <v>0</v>
      </c>
      <c r="S606" s="33">
        <v>2.2999999999999998</v>
      </c>
      <c r="T606" s="33">
        <v>3.4</v>
      </c>
      <c r="U606" s="33">
        <v>2.6</v>
      </c>
      <c r="V606" s="33">
        <v>1.2</v>
      </c>
      <c r="W606" s="33">
        <v>0.5</v>
      </c>
      <c r="X606" s="33">
        <v>0.6</v>
      </c>
      <c r="Y606" s="33">
        <v>1.8</v>
      </c>
      <c r="Z606" s="33">
        <v>2.2000000000000002</v>
      </c>
      <c r="AA606" s="33">
        <v>2.2999999999999998</v>
      </c>
      <c r="AB606" s="33">
        <v>1.2</v>
      </c>
      <c r="AC606" s="33">
        <v>0.4</v>
      </c>
      <c r="AD606" s="33">
        <v>3.2</v>
      </c>
      <c r="AE606" s="33">
        <v>10.3</v>
      </c>
      <c r="AF606" s="33">
        <v>2.2999999999999998</v>
      </c>
      <c r="AG606" s="33">
        <v>4.4000000000000004</v>
      </c>
      <c r="AH606" s="33">
        <v>2.9</v>
      </c>
      <c r="AI606" s="33">
        <v>1.9</v>
      </c>
    </row>
    <row r="607" spans="1:35" ht="14.5" x14ac:dyDescent="0.35">
      <c r="A607" s="8" t="str">
        <f t="shared" si="12"/>
        <v>InflationsrateBulgarien</v>
      </c>
      <c r="B607" s="8">
        <v>607</v>
      </c>
      <c r="C607" s="32" t="s">
        <v>351</v>
      </c>
      <c r="D607" s="32" t="s">
        <v>25</v>
      </c>
      <c r="E607" s="32" t="s">
        <v>150</v>
      </c>
      <c r="F607" s="32" t="s">
        <v>350</v>
      </c>
      <c r="G607" s="32" t="s">
        <v>32</v>
      </c>
      <c r="H607" s="32" t="s">
        <v>376</v>
      </c>
      <c r="I607" s="33">
        <v>10.3</v>
      </c>
      <c r="J607" s="33">
        <v>7.4</v>
      </c>
      <c r="K607" s="33">
        <v>5.8</v>
      </c>
      <c r="L607" s="33">
        <v>2.2999999999999998</v>
      </c>
      <c r="M607" s="33">
        <v>6.1</v>
      </c>
      <c r="N607" s="33">
        <v>6</v>
      </c>
      <c r="O607" s="33">
        <v>7.4</v>
      </c>
      <c r="P607" s="33">
        <v>7.6</v>
      </c>
      <c r="Q607" s="33">
        <v>12</v>
      </c>
      <c r="R607" s="33">
        <v>2.5</v>
      </c>
      <c r="S607" s="33">
        <v>3</v>
      </c>
      <c r="T607" s="33">
        <v>3.4</v>
      </c>
      <c r="U607" s="33">
        <v>2.4</v>
      </c>
      <c r="V607" s="33">
        <v>0.4</v>
      </c>
      <c r="W607" s="33">
        <v>-1.6</v>
      </c>
      <c r="X607" s="33">
        <v>-1.1000000000000001</v>
      </c>
      <c r="Y607" s="33">
        <v>-1.3</v>
      </c>
      <c r="Z607" s="33">
        <v>1.2</v>
      </c>
      <c r="AA607" s="33">
        <v>2.6</v>
      </c>
      <c r="AB607" s="33">
        <v>2.5</v>
      </c>
      <c r="AC607" s="33">
        <v>1.2</v>
      </c>
      <c r="AD607" s="33">
        <v>2.8</v>
      </c>
      <c r="AE607" s="33">
        <v>13</v>
      </c>
      <c r="AF607" s="33">
        <v>8.6</v>
      </c>
      <c r="AG607" s="33">
        <v>2.5</v>
      </c>
      <c r="AH607" s="33">
        <v>2.2999999999999998</v>
      </c>
      <c r="AI607" s="33">
        <v>2.9</v>
      </c>
    </row>
    <row r="608" spans="1:35" ht="14.5" x14ac:dyDescent="0.35">
      <c r="A608" s="8" t="str">
        <f t="shared" si="12"/>
        <v>InflationsrateDänemark</v>
      </c>
      <c r="B608" s="8">
        <v>608</v>
      </c>
      <c r="C608" s="32" t="s">
        <v>351</v>
      </c>
      <c r="D608" s="32" t="s">
        <v>5</v>
      </c>
      <c r="E608" s="32" t="s">
        <v>150</v>
      </c>
      <c r="F608" s="32" t="s">
        <v>350</v>
      </c>
      <c r="G608" s="32" t="s">
        <v>32</v>
      </c>
      <c r="H608" s="32" t="s">
        <v>376</v>
      </c>
      <c r="I608" s="33">
        <v>2.8</v>
      </c>
      <c r="J608" s="33">
        <v>2.2999999999999998</v>
      </c>
      <c r="K608" s="33">
        <v>2.4</v>
      </c>
      <c r="L608" s="33">
        <v>2</v>
      </c>
      <c r="M608" s="33">
        <v>0.9</v>
      </c>
      <c r="N608" s="33">
        <v>1.7</v>
      </c>
      <c r="O608" s="33">
        <v>1.8</v>
      </c>
      <c r="P608" s="33">
        <v>1.7</v>
      </c>
      <c r="Q608" s="33">
        <v>3.6</v>
      </c>
      <c r="R608" s="33">
        <v>1</v>
      </c>
      <c r="S608" s="33">
        <v>2.2000000000000002</v>
      </c>
      <c r="T608" s="33">
        <v>2.7</v>
      </c>
      <c r="U608" s="33">
        <v>2.4</v>
      </c>
      <c r="V608" s="33">
        <v>0.5</v>
      </c>
      <c r="W608" s="33">
        <v>0.4</v>
      </c>
      <c r="X608" s="33">
        <v>0.2</v>
      </c>
      <c r="Y608" s="33">
        <v>0</v>
      </c>
      <c r="Z608" s="33">
        <v>1.1000000000000001</v>
      </c>
      <c r="AA608" s="33">
        <v>0.7</v>
      </c>
      <c r="AB608" s="33">
        <v>0.7</v>
      </c>
      <c r="AC608" s="33">
        <v>0.3</v>
      </c>
      <c r="AD608" s="33">
        <v>1.9</v>
      </c>
      <c r="AE608" s="33">
        <v>8.5</v>
      </c>
      <c r="AF608" s="33">
        <v>3.4</v>
      </c>
      <c r="AG608" s="33">
        <v>1.3</v>
      </c>
      <c r="AH608" s="33">
        <v>1.9</v>
      </c>
      <c r="AI608" s="33">
        <v>1.7</v>
      </c>
    </row>
    <row r="609" spans="1:35" ht="14.5" x14ac:dyDescent="0.35">
      <c r="A609" s="8" t="str">
        <f t="shared" si="12"/>
        <v>InflationsrateDeutschland</v>
      </c>
      <c r="B609" s="8">
        <v>609</v>
      </c>
      <c r="C609" s="32" t="s">
        <v>351</v>
      </c>
      <c r="D609" s="32" t="s">
        <v>2</v>
      </c>
      <c r="E609" s="32" t="s">
        <v>150</v>
      </c>
      <c r="F609" s="32" t="s">
        <v>350</v>
      </c>
      <c r="G609" s="32" t="s">
        <v>32</v>
      </c>
      <c r="H609" s="32" t="s">
        <v>376</v>
      </c>
      <c r="I609" s="33">
        <v>1.4</v>
      </c>
      <c r="J609" s="33">
        <v>1.9</v>
      </c>
      <c r="K609" s="33">
        <v>1.3</v>
      </c>
      <c r="L609" s="33">
        <v>1.1000000000000001</v>
      </c>
      <c r="M609" s="33">
        <v>1.8</v>
      </c>
      <c r="N609" s="33">
        <v>1.9</v>
      </c>
      <c r="O609" s="33">
        <v>1.8</v>
      </c>
      <c r="P609" s="33">
        <v>2.2999999999999998</v>
      </c>
      <c r="Q609" s="33">
        <v>2.8</v>
      </c>
      <c r="R609" s="33">
        <v>0.2</v>
      </c>
      <c r="S609" s="33">
        <v>1.1000000000000001</v>
      </c>
      <c r="T609" s="33">
        <v>2.5</v>
      </c>
      <c r="U609" s="33">
        <v>2.2000000000000002</v>
      </c>
      <c r="V609" s="33">
        <v>1.6</v>
      </c>
      <c r="W609" s="33">
        <v>0.8</v>
      </c>
      <c r="X609" s="33">
        <v>0.7</v>
      </c>
      <c r="Y609" s="33">
        <v>0.4</v>
      </c>
      <c r="Z609" s="33">
        <v>1.7</v>
      </c>
      <c r="AA609" s="33">
        <v>1.9</v>
      </c>
      <c r="AB609" s="33">
        <v>1.4</v>
      </c>
      <c r="AC609" s="33">
        <v>0.4</v>
      </c>
      <c r="AD609" s="33">
        <v>3.2</v>
      </c>
      <c r="AE609" s="33">
        <v>8.6999999999999993</v>
      </c>
      <c r="AF609" s="33">
        <v>6</v>
      </c>
      <c r="AG609" s="33">
        <v>2.4</v>
      </c>
      <c r="AH609" s="33">
        <v>2.1</v>
      </c>
      <c r="AI609" s="33">
        <v>1.9</v>
      </c>
    </row>
    <row r="610" spans="1:35" ht="14.5" x14ac:dyDescent="0.35">
      <c r="A610" s="8" t="str">
        <f t="shared" si="12"/>
        <v>InflationsrateEstland</v>
      </c>
      <c r="B610" s="8">
        <v>610</v>
      </c>
      <c r="C610" s="32" t="s">
        <v>351</v>
      </c>
      <c r="D610" s="32" t="s">
        <v>18</v>
      </c>
      <c r="E610" s="32" t="s">
        <v>150</v>
      </c>
      <c r="F610" s="32" t="s">
        <v>350</v>
      </c>
      <c r="G610" s="32" t="s">
        <v>32</v>
      </c>
      <c r="H610" s="32" t="s">
        <v>376</v>
      </c>
      <c r="I610" s="33">
        <v>3.9</v>
      </c>
      <c r="J610" s="33">
        <v>5.6</v>
      </c>
      <c r="K610" s="33">
        <v>3.6</v>
      </c>
      <c r="L610" s="33">
        <v>1.4</v>
      </c>
      <c r="M610" s="33">
        <v>3</v>
      </c>
      <c r="N610" s="33">
        <v>4.0999999999999996</v>
      </c>
      <c r="O610" s="33">
        <v>4.4000000000000004</v>
      </c>
      <c r="P610" s="33">
        <v>6.7</v>
      </c>
      <c r="Q610" s="33">
        <v>10.6</v>
      </c>
      <c r="R610" s="33">
        <v>0.2</v>
      </c>
      <c r="S610" s="33">
        <v>2.7</v>
      </c>
      <c r="T610" s="33">
        <v>5.0999999999999996</v>
      </c>
      <c r="U610" s="33">
        <v>4.2</v>
      </c>
      <c r="V610" s="33">
        <v>3.2</v>
      </c>
      <c r="W610" s="33">
        <v>0.5</v>
      </c>
      <c r="X610" s="33">
        <v>0.1</v>
      </c>
      <c r="Y610" s="33">
        <v>0.8</v>
      </c>
      <c r="Z610" s="33">
        <v>3.7</v>
      </c>
      <c r="AA610" s="33">
        <v>3.4</v>
      </c>
      <c r="AB610" s="33">
        <v>2.2999999999999998</v>
      </c>
      <c r="AC610" s="33">
        <v>-0.6</v>
      </c>
      <c r="AD610" s="33">
        <v>4.5</v>
      </c>
      <c r="AE610" s="33">
        <v>19.399999999999999</v>
      </c>
      <c r="AF610" s="33">
        <v>9.1</v>
      </c>
      <c r="AG610" s="33">
        <v>3.6</v>
      </c>
      <c r="AH610" s="33">
        <v>3.6</v>
      </c>
      <c r="AI610" s="33">
        <v>2.4</v>
      </c>
    </row>
    <row r="611" spans="1:35" ht="14.5" x14ac:dyDescent="0.35">
      <c r="A611" s="8" t="str">
        <f t="shared" si="12"/>
        <v>InflationsrateEU27</v>
      </c>
      <c r="B611" s="8">
        <v>611</v>
      </c>
      <c r="C611" s="32" t="s">
        <v>351</v>
      </c>
      <c r="D611" s="32" t="s">
        <v>367</v>
      </c>
      <c r="E611" s="32" t="s">
        <v>150</v>
      </c>
      <c r="F611" s="32" t="s">
        <v>350</v>
      </c>
      <c r="G611" s="32" t="s">
        <v>32</v>
      </c>
      <c r="H611" s="32" t="s">
        <v>376</v>
      </c>
      <c r="I611" s="34"/>
      <c r="J611" s="33">
        <v>3.6</v>
      </c>
      <c r="K611" s="33">
        <v>2.7</v>
      </c>
      <c r="L611" s="33">
        <v>2.2999999999999998</v>
      </c>
      <c r="M611" s="33">
        <v>2.5</v>
      </c>
      <c r="N611" s="33">
        <v>2.2999999999999998</v>
      </c>
      <c r="O611" s="33">
        <v>2.2999999999999998</v>
      </c>
      <c r="P611" s="33">
        <v>2.4</v>
      </c>
      <c r="Q611" s="33">
        <v>3.7</v>
      </c>
      <c r="R611" s="33">
        <v>0.8</v>
      </c>
      <c r="S611" s="33">
        <v>1.8</v>
      </c>
      <c r="T611" s="33">
        <v>2.9</v>
      </c>
      <c r="U611" s="33">
        <v>2.6</v>
      </c>
      <c r="V611" s="33">
        <v>1.3</v>
      </c>
      <c r="W611" s="33">
        <v>0.4</v>
      </c>
      <c r="X611" s="33">
        <v>0.1</v>
      </c>
      <c r="Y611" s="33">
        <v>0.2</v>
      </c>
      <c r="Z611" s="33">
        <v>1.6</v>
      </c>
      <c r="AA611" s="33">
        <v>1.8</v>
      </c>
      <c r="AB611" s="33">
        <v>1.4</v>
      </c>
      <c r="AC611" s="33">
        <v>0.7</v>
      </c>
      <c r="AD611" s="33">
        <v>2.9</v>
      </c>
      <c r="AE611" s="33">
        <v>9.1999999999999993</v>
      </c>
      <c r="AF611" s="33">
        <v>6.4</v>
      </c>
      <c r="AG611" s="33">
        <v>2.6</v>
      </c>
      <c r="AH611" s="33">
        <v>2.4</v>
      </c>
      <c r="AI611" s="33">
        <v>2</v>
      </c>
    </row>
    <row r="612" spans="1:35" ht="14.5" x14ac:dyDescent="0.35">
      <c r="A612" s="8" t="str">
        <f t="shared" si="12"/>
        <v>InflationsrateFinnland</v>
      </c>
      <c r="B612" s="8">
        <v>612</v>
      </c>
      <c r="C612" s="32" t="s">
        <v>351</v>
      </c>
      <c r="D612" s="32" t="s">
        <v>14</v>
      </c>
      <c r="E612" s="32" t="s">
        <v>150</v>
      </c>
      <c r="F612" s="32" t="s">
        <v>350</v>
      </c>
      <c r="G612" s="32" t="s">
        <v>32</v>
      </c>
      <c r="H612" s="32" t="s">
        <v>376</v>
      </c>
      <c r="I612" s="33">
        <v>3</v>
      </c>
      <c r="J612" s="33">
        <v>2.7</v>
      </c>
      <c r="K612" s="33">
        <v>2</v>
      </c>
      <c r="L612" s="33">
        <v>1.3</v>
      </c>
      <c r="M612" s="33">
        <v>0.1</v>
      </c>
      <c r="N612" s="33">
        <v>0.8</v>
      </c>
      <c r="O612" s="33">
        <v>1.3</v>
      </c>
      <c r="P612" s="33">
        <v>1.6</v>
      </c>
      <c r="Q612" s="33">
        <v>3.9</v>
      </c>
      <c r="R612" s="33">
        <v>1.6</v>
      </c>
      <c r="S612" s="33">
        <v>1.7</v>
      </c>
      <c r="T612" s="33">
        <v>3.3</v>
      </c>
      <c r="U612" s="33">
        <v>3.2</v>
      </c>
      <c r="V612" s="33">
        <v>2.2000000000000002</v>
      </c>
      <c r="W612" s="33">
        <v>1.2</v>
      </c>
      <c r="X612" s="33">
        <v>-0.2</v>
      </c>
      <c r="Y612" s="33">
        <v>0.4</v>
      </c>
      <c r="Z612" s="33">
        <v>0.8</v>
      </c>
      <c r="AA612" s="33">
        <v>1.2</v>
      </c>
      <c r="AB612" s="33">
        <v>1.1000000000000001</v>
      </c>
      <c r="AC612" s="33">
        <v>0.4</v>
      </c>
      <c r="AD612" s="33">
        <v>2.1</v>
      </c>
      <c r="AE612" s="33">
        <v>7.2</v>
      </c>
      <c r="AF612" s="33">
        <v>4.3</v>
      </c>
      <c r="AG612" s="33">
        <v>1</v>
      </c>
      <c r="AH612" s="33">
        <v>2</v>
      </c>
      <c r="AI612" s="33">
        <v>1.8</v>
      </c>
    </row>
    <row r="613" spans="1:35" ht="14.5" x14ac:dyDescent="0.35">
      <c r="A613" s="8" t="str">
        <f t="shared" si="12"/>
        <v>InflationsrateFrankreich</v>
      </c>
      <c r="B613" s="8">
        <v>613</v>
      </c>
      <c r="C613" s="32" t="s">
        <v>351</v>
      </c>
      <c r="D613" s="32" t="s">
        <v>0</v>
      </c>
      <c r="E613" s="32" t="s">
        <v>150</v>
      </c>
      <c r="F613" s="32" t="s">
        <v>350</v>
      </c>
      <c r="G613" s="32" t="s">
        <v>32</v>
      </c>
      <c r="H613" s="32" t="s">
        <v>376</v>
      </c>
      <c r="I613" s="33">
        <v>1.8</v>
      </c>
      <c r="J613" s="33">
        <v>1.8</v>
      </c>
      <c r="K613" s="33">
        <v>1.9</v>
      </c>
      <c r="L613" s="33">
        <v>2.2000000000000002</v>
      </c>
      <c r="M613" s="33">
        <v>2.2999999999999998</v>
      </c>
      <c r="N613" s="33">
        <v>1.9</v>
      </c>
      <c r="O613" s="33">
        <v>1.9</v>
      </c>
      <c r="P613" s="33">
        <v>1.6</v>
      </c>
      <c r="Q613" s="33">
        <v>3.2</v>
      </c>
      <c r="R613" s="33">
        <v>0.1</v>
      </c>
      <c r="S613" s="33">
        <v>1.7</v>
      </c>
      <c r="T613" s="33">
        <v>2.2999999999999998</v>
      </c>
      <c r="U613" s="33">
        <v>2.2000000000000002</v>
      </c>
      <c r="V613" s="33">
        <v>1</v>
      </c>
      <c r="W613" s="33">
        <v>0.6</v>
      </c>
      <c r="X613" s="33">
        <v>0.1</v>
      </c>
      <c r="Y613" s="33">
        <v>0.3</v>
      </c>
      <c r="Z613" s="33">
        <v>1.2</v>
      </c>
      <c r="AA613" s="33">
        <v>2.1</v>
      </c>
      <c r="AB613" s="33">
        <v>1.3</v>
      </c>
      <c r="AC613" s="33">
        <v>0.5</v>
      </c>
      <c r="AD613" s="33">
        <v>2.1</v>
      </c>
      <c r="AE613" s="33">
        <v>5.9</v>
      </c>
      <c r="AF613" s="33">
        <v>5.7</v>
      </c>
      <c r="AG613" s="33">
        <v>2.4</v>
      </c>
      <c r="AH613" s="33">
        <v>1.9</v>
      </c>
      <c r="AI613" s="33">
        <v>1.8</v>
      </c>
    </row>
    <row r="614" spans="1:35" ht="14.5" x14ac:dyDescent="0.35">
      <c r="A614" s="8" t="str">
        <f t="shared" si="12"/>
        <v>InflationsrateGriechenland</v>
      </c>
      <c r="B614" s="8">
        <v>614</v>
      </c>
      <c r="C614" s="32" t="s">
        <v>351</v>
      </c>
      <c r="D614" s="32" t="s">
        <v>6</v>
      </c>
      <c r="E614" s="32" t="s">
        <v>150</v>
      </c>
      <c r="F614" s="32" t="s">
        <v>350</v>
      </c>
      <c r="G614" s="32" t="s">
        <v>32</v>
      </c>
      <c r="H614" s="32" t="s">
        <v>376</v>
      </c>
      <c r="I614" s="33">
        <v>2.9</v>
      </c>
      <c r="J614" s="33">
        <v>3.6</v>
      </c>
      <c r="K614" s="33">
        <v>3.9</v>
      </c>
      <c r="L614" s="33">
        <v>3.4</v>
      </c>
      <c r="M614" s="33">
        <v>3</v>
      </c>
      <c r="N614" s="33">
        <v>3.5</v>
      </c>
      <c r="O614" s="33">
        <v>3.3</v>
      </c>
      <c r="P614" s="33">
        <v>3</v>
      </c>
      <c r="Q614" s="33">
        <v>4.2</v>
      </c>
      <c r="R614" s="33">
        <v>1.3</v>
      </c>
      <c r="S614" s="33">
        <v>4.7</v>
      </c>
      <c r="T614" s="33">
        <v>3.1</v>
      </c>
      <c r="U614" s="33">
        <v>1</v>
      </c>
      <c r="V614" s="33">
        <v>-0.9</v>
      </c>
      <c r="W614" s="33">
        <v>-1.4</v>
      </c>
      <c r="X614" s="33">
        <v>-1.1000000000000001</v>
      </c>
      <c r="Y614" s="33">
        <v>0</v>
      </c>
      <c r="Z614" s="33">
        <v>1.1000000000000001</v>
      </c>
      <c r="AA614" s="33">
        <v>0.8</v>
      </c>
      <c r="AB614" s="33">
        <v>0.5</v>
      </c>
      <c r="AC614" s="33">
        <v>-1.3</v>
      </c>
      <c r="AD614" s="33">
        <v>0.6</v>
      </c>
      <c r="AE614" s="33">
        <v>9.3000000000000007</v>
      </c>
      <c r="AF614" s="33">
        <v>4.2</v>
      </c>
      <c r="AG614" s="33">
        <v>3</v>
      </c>
      <c r="AH614" s="33">
        <v>2.4</v>
      </c>
      <c r="AI614" s="33">
        <v>1.9</v>
      </c>
    </row>
    <row r="615" spans="1:35" ht="14.5" x14ac:dyDescent="0.35">
      <c r="A615" s="8" t="str">
        <f t="shared" si="12"/>
        <v>InflationsrateIrland</v>
      </c>
      <c r="B615" s="8">
        <v>615</v>
      </c>
      <c r="C615" s="32" t="s">
        <v>351</v>
      </c>
      <c r="D615" s="32" t="s">
        <v>4</v>
      </c>
      <c r="E615" s="32" t="s">
        <v>150</v>
      </c>
      <c r="F615" s="32" t="s">
        <v>350</v>
      </c>
      <c r="G615" s="32" t="s">
        <v>32</v>
      </c>
      <c r="H615" s="32" t="s">
        <v>376</v>
      </c>
      <c r="I615" s="33">
        <v>5.3</v>
      </c>
      <c r="J615" s="33">
        <v>4</v>
      </c>
      <c r="K615" s="33">
        <v>4.7</v>
      </c>
      <c r="L615" s="33">
        <v>4</v>
      </c>
      <c r="M615" s="33">
        <v>2.2999999999999998</v>
      </c>
      <c r="N615" s="33">
        <v>2.2000000000000002</v>
      </c>
      <c r="O615" s="33">
        <v>2.7</v>
      </c>
      <c r="P615" s="33">
        <v>2.9</v>
      </c>
      <c r="Q615" s="33">
        <v>3.1</v>
      </c>
      <c r="R615" s="33">
        <v>-1.7</v>
      </c>
      <c r="S615" s="33">
        <v>-1.6</v>
      </c>
      <c r="T615" s="33">
        <v>1.2</v>
      </c>
      <c r="U615" s="33">
        <v>1.9</v>
      </c>
      <c r="V615" s="33">
        <v>0.5</v>
      </c>
      <c r="W615" s="33">
        <v>0.3</v>
      </c>
      <c r="X615" s="33">
        <v>0</v>
      </c>
      <c r="Y615" s="33">
        <v>-0.2</v>
      </c>
      <c r="Z615" s="33">
        <v>0.3</v>
      </c>
      <c r="AA615" s="33">
        <v>0.7</v>
      </c>
      <c r="AB615" s="33">
        <v>0.9</v>
      </c>
      <c r="AC615" s="33">
        <v>-0.5</v>
      </c>
      <c r="AD615" s="33">
        <v>2.4</v>
      </c>
      <c r="AE615" s="33">
        <v>8.1</v>
      </c>
      <c r="AF615" s="33">
        <v>5.2</v>
      </c>
      <c r="AG615" s="33">
        <v>1.4</v>
      </c>
      <c r="AH615" s="33">
        <v>1.9</v>
      </c>
      <c r="AI615" s="33">
        <v>1.8</v>
      </c>
    </row>
    <row r="616" spans="1:35" ht="14.5" x14ac:dyDescent="0.35">
      <c r="A616" s="8" t="str">
        <f t="shared" si="12"/>
        <v>InflationsrateItalien</v>
      </c>
      <c r="B616" s="8">
        <v>616</v>
      </c>
      <c r="C616" s="32" t="s">
        <v>351</v>
      </c>
      <c r="D616" s="32" t="s">
        <v>3</v>
      </c>
      <c r="E616" s="32" t="s">
        <v>150</v>
      </c>
      <c r="F616" s="32" t="s">
        <v>350</v>
      </c>
      <c r="G616" s="32" t="s">
        <v>32</v>
      </c>
      <c r="H616" s="32" t="s">
        <v>376</v>
      </c>
      <c r="I616" s="33">
        <v>2.6</v>
      </c>
      <c r="J616" s="33">
        <v>2.2999999999999998</v>
      </c>
      <c r="K616" s="33">
        <v>2.6</v>
      </c>
      <c r="L616" s="33">
        <v>2.8</v>
      </c>
      <c r="M616" s="33">
        <v>2.2999999999999998</v>
      </c>
      <c r="N616" s="33">
        <v>2.2000000000000002</v>
      </c>
      <c r="O616" s="33">
        <v>2.2000000000000002</v>
      </c>
      <c r="P616" s="33">
        <v>2</v>
      </c>
      <c r="Q616" s="33">
        <v>3.5</v>
      </c>
      <c r="R616" s="33">
        <v>0.8</v>
      </c>
      <c r="S616" s="33">
        <v>1.6</v>
      </c>
      <c r="T616" s="33">
        <v>2.9</v>
      </c>
      <c r="U616" s="33">
        <v>3.3</v>
      </c>
      <c r="V616" s="33">
        <v>1.2</v>
      </c>
      <c r="W616" s="33">
        <v>0.2</v>
      </c>
      <c r="X616" s="33">
        <v>0.1</v>
      </c>
      <c r="Y616" s="33">
        <v>-0.1</v>
      </c>
      <c r="Z616" s="33">
        <v>1.3</v>
      </c>
      <c r="AA616" s="33">
        <v>1.2</v>
      </c>
      <c r="AB616" s="33">
        <v>0.6</v>
      </c>
      <c r="AC616" s="33">
        <v>-0.1</v>
      </c>
      <c r="AD616" s="33">
        <v>1.9</v>
      </c>
      <c r="AE616" s="33">
        <v>8.6999999999999993</v>
      </c>
      <c r="AF616" s="33">
        <v>5.9</v>
      </c>
      <c r="AG616" s="33">
        <v>1.1000000000000001</v>
      </c>
      <c r="AH616" s="33">
        <v>1.9</v>
      </c>
      <c r="AI616" s="33">
        <v>1.7</v>
      </c>
    </row>
    <row r="617" spans="1:35" ht="14.5" x14ac:dyDescent="0.35">
      <c r="A617" s="8" t="str">
        <f t="shared" si="12"/>
        <v>InflationsrateKroatien</v>
      </c>
      <c r="B617" s="8">
        <v>617</v>
      </c>
      <c r="C617" s="32" t="s">
        <v>351</v>
      </c>
      <c r="D617" s="32" t="s">
        <v>27</v>
      </c>
      <c r="E617" s="32" t="s">
        <v>150</v>
      </c>
      <c r="F617" s="32" t="s">
        <v>350</v>
      </c>
      <c r="G617" s="32" t="s">
        <v>32</v>
      </c>
      <c r="H617" s="32" t="s">
        <v>376</v>
      </c>
      <c r="I617" s="33">
        <v>4.5</v>
      </c>
      <c r="J617" s="33">
        <v>4.3</v>
      </c>
      <c r="K617" s="33">
        <v>2.5</v>
      </c>
      <c r="L617" s="33">
        <v>2.4</v>
      </c>
      <c r="M617" s="33">
        <v>2.1</v>
      </c>
      <c r="N617" s="33">
        <v>3</v>
      </c>
      <c r="O617" s="33">
        <v>3.3</v>
      </c>
      <c r="P617" s="33">
        <v>2.7</v>
      </c>
      <c r="Q617" s="33">
        <v>5.8</v>
      </c>
      <c r="R617" s="33">
        <v>2.2000000000000002</v>
      </c>
      <c r="S617" s="33">
        <v>1.1000000000000001</v>
      </c>
      <c r="T617" s="33">
        <v>2.2000000000000002</v>
      </c>
      <c r="U617" s="33">
        <v>3.4</v>
      </c>
      <c r="V617" s="33">
        <v>2.2999999999999998</v>
      </c>
      <c r="W617" s="33">
        <v>0.2</v>
      </c>
      <c r="X617" s="33">
        <v>-0.3</v>
      </c>
      <c r="Y617" s="33">
        <v>-0.6</v>
      </c>
      <c r="Z617" s="33">
        <v>1.3</v>
      </c>
      <c r="AA617" s="33">
        <v>1.6</v>
      </c>
      <c r="AB617" s="33">
        <v>0.8</v>
      </c>
      <c r="AC617" s="33">
        <v>0</v>
      </c>
      <c r="AD617" s="33">
        <v>2.7</v>
      </c>
      <c r="AE617" s="33">
        <v>10.7</v>
      </c>
      <c r="AF617" s="33">
        <v>8.4</v>
      </c>
      <c r="AG617" s="33">
        <v>4</v>
      </c>
      <c r="AH617" s="33">
        <v>3.4</v>
      </c>
      <c r="AI617" s="33">
        <v>2</v>
      </c>
    </row>
    <row r="618" spans="1:35" ht="14.5" x14ac:dyDescent="0.35">
      <c r="A618" s="8" t="str">
        <f t="shared" si="12"/>
        <v>InflationsrateLettland</v>
      </c>
      <c r="B618" s="8">
        <v>618</v>
      </c>
      <c r="C618" s="32" t="s">
        <v>351</v>
      </c>
      <c r="D618" s="32" t="s">
        <v>19</v>
      </c>
      <c r="E618" s="32" t="s">
        <v>150</v>
      </c>
      <c r="F618" s="32" t="s">
        <v>350</v>
      </c>
      <c r="G618" s="32" t="s">
        <v>32</v>
      </c>
      <c r="H618" s="32" t="s">
        <v>376</v>
      </c>
      <c r="I618" s="33">
        <v>2.6</v>
      </c>
      <c r="J618" s="33">
        <v>2.5</v>
      </c>
      <c r="K618" s="33">
        <v>2</v>
      </c>
      <c r="L618" s="33">
        <v>2.9</v>
      </c>
      <c r="M618" s="33">
        <v>6.2</v>
      </c>
      <c r="N618" s="33">
        <v>6.9</v>
      </c>
      <c r="O618" s="33">
        <v>6.6</v>
      </c>
      <c r="P618" s="33">
        <v>10.1</v>
      </c>
      <c r="Q618" s="33">
        <v>15.3</v>
      </c>
      <c r="R618" s="33">
        <v>3.3</v>
      </c>
      <c r="S618" s="33">
        <v>-1.2</v>
      </c>
      <c r="T618" s="33">
        <v>4.2</v>
      </c>
      <c r="U618" s="33">
        <v>2.2999999999999998</v>
      </c>
      <c r="V618" s="33">
        <v>0</v>
      </c>
      <c r="W618" s="33">
        <v>0.7</v>
      </c>
      <c r="X618" s="33">
        <v>0.2</v>
      </c>
      <c r="Y618" s="33">
        <v>0.1</v>
      </c>
      <c r="Z618" s="33">
        <v>2.9</v>
      </c>
      <c r="AA618" s="33">
        <v>2.6</v>
      </c>
      <c r="AB618" s="33">
        <v>2.7</v>
      </c>
      <c r="AC618" s="33">
        <v>0.1</v>
      </c>
      <c r="AD618" s="33">
        <v>3.2</v>
      </c>
      <c r="AE618" s="33">
        <v>17.2</v>
      </c>
      <c r="AF618" s="33">
        <v>9.1</v>
      </c>
      <c r="AG618" s="33">
        <v>1.2</v>
      </c>
      <c r="AH618" s="33">
        <v>2.2000000000000002</v>
      </c>
      <c r="AI618" s="33">
        <v>2.2000000000000002</v>
      </c>
    </row>
    <row r="619" spans="1:35" ht="14.5" x14ac:dyDescent="0.35">
      <c r="A619" s="8" t="str">
        <f t="shared" si="12"/>
        <v>InflationsrateLitauen</v>
      </c>
      <c r="B619" s="8">
        <v>619</v>
      </c>
      <c r="C619" s="32" t="s">
        <v>351</v>
      </c>
      <c r="D619" s="32" t="s">
        <v>20</v>
      </c>
      <c r="E619" s="32" t="s">
        <v>150</v>
      </c>
      <c r="F619" s="32" t="s">
        <v>350</v>
      </c>
      <c r="G619" s="32" t="s">
        <v>32</v>
      </c>
      <c r="H619" s="32" t="s">
        <v>376</v>
      </c>
      <c r="I619" s="33">
        <v>1.1000000000000001</v>
      </c>
      <c r="J619" s="33">
        <v>1.5</v>
      </c>
      <c r="K619" s="33">
        <v>0.3</v>
      </c>
      <c r="L619" s="33">
        <v>-1.1000000000000001</v>
      </c>
      <c r="M619" s="33">
        <v>1.2</v>
      </c>
      <c r="N619" s="33">
        <v>2.7</v>
      </c>
      <c r="O619" s="33">
        <v>3.8</v>
      </c>
      <c r="P619" s="33">
        <v>5.8</v>
      </c>
      <c r="Q619" s="33">
        <v>11.1</v>
      </c>
      <c r="R619" s="33">
        <v>4.2</v>
      </c>
      <c r="S619" s="33">
        <v>1.2</v>
      </c>
      <c r="T619" s="33">
        <v>4.0999999999999996</v>
      </c>
      <c r="U619" s="33">
        <v>3.2</v>
      </c>
      <c r="V619" s="33">
        <v>1.2</v>
      </c>
      <c r="W619" s="33">
        <v>0.2</v>
      </c>
      <c r="X619" s="33">
        <v>-0.7</v>
      </c>
      <c r="Y619" s="33">
        <v>0.7</v>
      </c>
      <c r="Z619" s="33">
        <v>3.7</v>
      </c>
      <c r="AA619" s="33">
        <v>2.5</v>
      </c>
      <c r="AB619" s="33">
        <v>2.2000000000000002</v>
      </c>
      <c r="AC619" s="33">
        <v>1.1000000000000001</v>
      </c>
      <c r="AD619" s="33">
        <v>4.5999999999999996</v>
      </c>
      <c r="AE619" s="33">
        <v>18.899999999999999</v>
      </c>
      <c r="AF619" s="33">
        <v>8.6999999999999993</v>
      </c>
      <c r="AG619" s="33">
        <v>0.9</v>
      </c>
      <c r="AH619" s="33">
        <v>1.7</v>
      </c>
      <c r="AI619" s="33">
        <v>1.6</v>
      </c>
    </row>
    <row r="620" spans="1:35" ht="14.5" x14ac:dyDescent="0.35">
      <c r="A620" s="8" t="str">
        <f t="shared" si="12"/>
        <v>InflationsrateLuxemburg</v>
      </c>
      <c r="B620" s="8">
        <v>620</v>
      </c>
      <c r="C620" s="32" t="s">
        <v>351</v>
      </c>
      <c r="D620" s="32" t="s">
        <v>10</v>
      </c>
      <c r="E620" s="32" t="s">
        <v>150</v>
      </c>
      <c r="F620" s="32" t="s">
        <v>350</v>
      </c>
      <c r="G620" s="32" t="s">
        <v>32</v>
      </c>
      <c r="H620" s="32" t="s">
        <v>376</v>
      </c>
      <c r="I620" s="33">
        <v>3.8</v>
      </c>
      <c r="J620" s="33">
        <v>2.4</v>
      </c>
      <c r="K620" s="33">
        <v>2.1</v>
      </c>
      <c r="L620" s="33">
        <v>2.5</v>
      </c>
      <c r="M620" s="33">
        <v>3.2</v>
      </c>
      <c r="N620" s="33">
        <v>3.8</v>
      </c>
      <c r="O620" s="33">
        <v>3</v>
      </c>
      <c r="P620" s="33">
        <v>2.7</v>
      </c>
      <c r="Q620" s="33">
        <v>4.0999999999999996</v>
      </c>
      <c r="R620" s="33">
        <v>0</v>
      </c>
      <c r="S620" s="33">
        <v>2.8</v>
      </c>
      <c r="T620" s="33">
        <v>3.7</v>
      </c>
      <c r="U620" s="33">
        <v>2.9</v>
      </c>
      <c r="V620" s="33">
        <v>1.7</v>
      </c>
      <c r="W620" s="33">
        <v>0.7</v>
      </c>
      <c r="X620" s="33">
        <v>0.1</v>
      </c>
      <c r="Y620" s="33">
        <v>0</v>
      </c>
      <c r="Z620" s="33">
        <v>2.1</v>
      </c>
      <c r="AA620" s="33">
        <v>2</v>
      </c>
      <c r="AB620" s="33">
        <v>1.6</v>
      </c>
      <c r="AC620" s="33">
        <v>0</v>
      </c>
      <c r="AD620" s="33">
        <v>3.5</v>
      </c>
      <c r="AE620" s="33">
        <v>8.1999999999999993</v>
      </c>
      <c r="AF620" s="33">
        <v>2.9</v>
      </c>
      <c r="AG620" s="33">
        <v>2.2999999999999998</v>
      </c>
      <c r="AH620" s="33">
        <v>2.4</v>
      </c>
      <c r="AI620" s="33">
        <v>1.8</v>
      </c>
    </row>
    <row r="621" spans="1:35" ht="14.5" x14ac:dyDescent="0.35">
      <c r="A621" s="8" t="str">
        <f t="shared" si="12"/>
        <v>InflationsrateMalta</v>
      </c>
      <c r="B621" s="8">
        <v>621</v>
      </c>
      <c r="C621" s="32" t="s">
        <v>351</v>
      </c>
      <c r="D621" s="32" t="s">
        <v>16</v>
      </c>
      <c r="E621" s="32" t="s">
        <v>150</v>
      </c>
      <c r="F621" s="32" t="s">
        <v>350</v>
      </c>
      <c r="G621" s="32" t="s">
        <v>32</v>
      </c>
      <c r="H621" s="32" t="s">
        <v>376</v>
      </c>
      <c r="I621" s="33">
        <v>3</v>
      </c>
      <c r="J621" s="33">
        <v>2.5</v>
      </c>
      <c r="K621" s="33">
        <v>2.6</v>
      </c>
      <c r="L621" s="33">
        <v>1.9</v>
      </c>
      <c r="M621" s="33">
        <v>2.7</v>
      </c>
      <c r="N621" s="33">
        <v>2.5</v>
      </c>
      <c r="O621" s="33">
        <v>2.6</v>
      </c>
      <c r="P621" s="33">
        <v>0.7</v>
      </c>
      <c r="Q621" s="33">
        <v>4.7</v>
      </c>
      <c r="R621" s="33">
        <v>1.8</v>
      </c>
      <c r="S621" s="33">
        <v>2</v>
      </c>
      <c r="T621" s="33">
        <v>2.5</v>
      </c>
      <c r="U621" s="33">
        <v>3.2</v>
      </c>
      <c r="V621" s="33">
        <v>1</v>
      </c>
      <c r="W621" s="33">
        <v>0.8</v>
      </c>
      <c r="X621" s="33">
        <v>1.2</v>
      </c>
      <c r="Y621" s="33">
        <v>0.9</v>
      </c>
      <c r="Z621" s="33">
        <v>1.3</v>
      </c>
      <c r="AA621" s="33">
        <v>1.7</v>
      </c>
      <c r="AB621" s="33">
        <v>1.5</v>
      </c>
      <c r="AC621" s="33">
        <v>0.8</v>
      </c>
      <c r="AD621" s="33">
        <v>0.7</v>
      </c>
      <c r="AE621" s="33">
        <v>6.1</v>
      </c>
      <c r="AF621" s="33">
        <v>5.6</v>
      </c>
      <c r="AG621" s="33">
        <v>2.5</v>
      </c>
      <c r="AH621" s="33">
        <v>2.2000000000000002</v>
      </c>
      <c r="AI621" s="33">
        <v>2</v>
      </c>
    </row>
    <row r="622" spans="1:35" ht="14.5" x14ac:dyDescent="0.35">
      <c r="A622" s="8" t="str">
        <f t="shared" si="12"/>
        <v>InflationsrateNiederlande</v>
      </c>
      <c r="B622" s="8">
        <v>622</v>
      </c>
      <c r="C622" s="32" t="s">
        <v>351</v>
      </c>
      <c r="D622" s="32" t="s">
        <v>1</v>
      </c>
      <c r="E622" s="32" t="s">
        <v>150</v>
      </c>
      <c r="F622" s="32" t="s">
        <v>350</v>
      </c>
      <c r="G622" s="32" t="s">
        <v>32</v>
      </c>
      <c r="H622" s="32" t="s">
        <v>376</v>
      </c>
      <c r="I622" s="33">
        <v>2.2999999999999998</v>
      </c>
      <c r="J622" s="33">
        <v>5.0999999999999996</v>
      </c>
      <c r="K622" s="33">
        <v>3.9</v>
      </c>
      <c r="L622" s="33">
        <v>2.2000000000000002</v>
      </c>
      <c r="M622" s="33">
        <v>1.4</v>
      </c>
      <c r="N622" s="33">
        <v>1.5</v>
      </c>
      <c r="O622" s="33">
        <v>1.6</v>
      </c>
      <c r="P622" s="33">
        <v>1.6</v>
      </c>
      <c r="Q622" s="33">
        <v>2.2000000000000002</v>
      </c>
      <c r="R622" s="33">
        <v>1</v>
      </c>
      <c r="S622" s="33">
        <v>0.9</v>
      </c>
      <c r="T622" s="33">
        <v>2.5</v>
      </c>
      <c r="U622" s="33">
        <v>2.8</v>
      </c>
      <c r="V622" s="33">
        <v>2.6</v>
      </c>
      <c r="W622" s="33">
        <v>0.3</v>
      </c>
      <c r="X622" s="33">
        <v>0.2</v>
      </c>
      <c r="Y622" s="33">
        <v>0.1</v>
      </c>
      <c r="Z622" s="33">
        <v>1.3</v>
      </c>
      <c r="AA622" s="33">
        <v>1.6</v>
      </c>
      <c r="AB622" s="33">
        <v>2.7</v>
      </c>
      <c r="AC622" s="33">
        <v>1.1000000000000001</v>
      </c>
      <c r="AD622" s="33">
        <v>2.8</v>
      </c>
      <c r="AE622" s="33">
        <v>11.6</v>
      </c>
      <c r="AF622" s="33">
        <v>4.0999999999999996</v>
      </c>
      <c r="AG622" s="33">
        <v>3.2</v>
      </c>
      <c r="AH622" s="33">
        <v>2.4</v>
      </c>
      <c r="AI622" s="33">
        <v>1.9</v>
      </c>
    </row>
    <row r="623" spans="1:35" ht="14.5" x14ac:dyDescent="0.35">
      <c r="A623" s="8" t="str">
        <f t="shared" si="12"/>
        <v>InflationsrateÖsterreich</v>
      </c>
      <c r="B623" s="8">
        <v>623</v>
      </c>
      <c r="C623" s="32" t="s">
        <v>351</v>
      </c>
      <c r="D623" s="32" t="s">
        <v>56</v>
      </c>
      <c r="E623" s="32" t="s">
        <v>150</v>
      </c>
      <c r="F623" s="32" t="s">
        <v>350</v>
      </c>
      <c r="G623" s="32" t="s">
        <v>32</v>
      </c>
      <c r="H623" s="32" t="s">
        <v>376</v>
      </c>
      <c r="I623" s="33">
        <v>2</v>
      </c>
      <c r="J623" s="33">
        <v>2.2999999999999998</v>
      </c>
      <c r="K623" s="33">
        <v>1.7</v>
      </c>
      <c r="L623" s="33">
        <v>1.3</v>
      </c>
      <c r="M623" s="33">
        <v>2</v>
      </c>
      <c r="N623" s="33">
        <v>2.1</v>
      </c>
      <c r="O623" s="33">
        <v>1.7</v>
      </c>
      <c r="P623" s="33">
        <v>2.2000000000000002</v>
      </c>
      <c r="Q623" s="33">
        <v>3.2</v>
      </c>
      <c r="R623" s="33">
        <v>0.4</v>
      </c>
      <c r="S623" s="33">
        <v>1.7</v>
      </c>
      <c r="T623" s="33">
        <v>3.6</v>
      </c>
      <c r="U623" s="33">
        <v>2.6</v>
      </c>
      <c r="V623" s="33">
        <v>2.1</v>
      </c>
      <c r="W623" s="33">
        <v>1.5</v>
      </c>
      <c r="X623" s="33">
        <v>0.8</v>
      </c>
      <c r="Y623" s="33">
        <v>1</v>
      </c>
      <c r="Z623" s="33">
        <v>2.2000000000000002</v>
      </c>
      <c r="AA623" s="33">
        <v>2.1</v>
      </c>
      <c r="AB623" s="33">
        <v>1.5</v>
      </c>
      <c r="AC623" s="33">
        <v>1.4</v>
      </c>
      <c r="AD623" s="33">
        <v>2.8</v>
      </c>
      <c r="AE623" s="33">
        <v>8.6</v>
      </c>
      <c r="AF623" s="33">
        <v>7.7</v>
      </c>
      <c r="AG623" s="33">
        <v>2.9</v>
      </c>
      <c r="AH623" s="33">
        <v>2.1</v>
      </c>
      <c r="AI623" s="33">
        <v>1.7</v>
      </c>
    </row>
    <row r="624" spans="1:35" ht="14.5" x14ac:dyDescent="0.35">
      <c r="A624" s="8" t="str">
        <f t="shared" si="12"/>
        <v>InflationsratePolen</v>
      </c>
      <c r="B624" s="8">
        <v>624</v>
      </c>
      <c r="C624" s="32" t="s">
        <v>351</v>
      </c>
      <c r="D624" s="32" t="s">
        <v>21</v>
      </c>
      <c r="E624" s="32" t="s">
        <v>150</v>
      </c>
      <c r="F624" s="32" t="s">
        <v>350</v>
      </c>
      <c r="G624" s="32" t="s">
        <v>32</v>
      </c>
      <c r="H624" s="32" t="s">
        <v>376</v>
      </c>
      <c r="I624" s="33">
        <v>10.1</v>
      </c>
      <c r="J624" s="33">
        <v>5.3</v>
      </c>
      <c r="K624" s="33">
        <v>1.9</v>
      </c>
      <c r="L624" s="33">
        <v>0.7</v>
      </c>
      <c r="M624" s="33">
        <v>3.6</v>
      </c>
      <c r="N624" s="33">
        <v>2.2000000000000002</v>
      </c>
      <c r="O624" s="33">
        <v>1.3</v>
      </c>
      <c r="P624" s="33">
        <v>2.6</v>
      </c>
      <c r="Q624" s="33">
        <v>4.2</v>
      </c>
      <c r="R624" s="33">
        <v>4</v>
      </c>
      <c r="S624" s="33">
        <v>2.6</v>
      </c>
      <c r="T624" s="33">
        <v>3.9</v>
      </c>
      <c r="U624" s="33">
        <v>3.7</v>
      </c>
      <c r="V624" s="33">
        <v>0.8</v>
      </c>
      <c r="W624" s="33">
        <v>0.1</v>
      </c>
      <c r="X624" s="33">
        <v>-0.7</v>
      </c>
      <c r="Y624" s="33">
        <v>-0.2</v>
      </c>
      <c r="Z624" s="33">
        <v>1.6</v>
      </c>
      <c r="AA624" s="33">
        <v>1.2</v>
      </c>
      <c r="AB624" s="33">
        <v>2.1</v>
      </c>
      <c r="AC624" s="33">
        <v>3.7</v>
      </c>
      <c r="AD624" s="33">
        <v>5.2</v>
      </c>
      <c r="AE624" s="33">
        <v>13.2</v>
      </c>
      <c r="AF624" s="33">
        <v>10.9</v>
      </c>
      <c r="AG624" s="33">
        <v>3.8</v>
      </c>
      <c r="AH624" s="33">
        <v>4.7</v>
      </c>
      <c r="AI624" s="33">
        <v>3</v>
      </c>
    </row>
    <row r="625" spans="1:35" ht="14.5" x14ac:dyDescent="0.35">
      <c r="A625" s="8" t="str">
        <f t="shared" si="12"/>
        <v>InflationsratePortugal</v>
      </c>
      <c r="B625" s="8">
        <v>625</v>
      </c>
      <c r="C625" s="32" t="s">
        <v>351</v>
      </c>
      <c r="D625" s="32" t="s">
        <v>7</v>
      </c>
      <c r="E625" s="32" t="s">
        <v>150</v>
      </c>
      <c r="F625" s="32" t="s">
        <v>350</v>
      </c>
      <c r="G625" s="32" t="s">
        <v>32</v>
      </c>
      <c r="H625" s="32" t="s">
        <v>376</v>
      </c>
      <c r="I625" s="33">
        <v>2.8</v>
      </c>
      <c r="J625" s="33">
        <v>4.4000000000000004</v>
      </c>
      <c r="K625" s="33">
        <v>3.7</v>
      </c>
      <c r="L625" s="33">
        <v>3.2</v>
      </c>
      <c r="M625" s="33">
        <v>2.5</v>
      </c>
      <c r="N625" s="33">
        <v>2.1</v>
      </c>
      <c r="O625" s="33">
        <v>3</v>
      </c>
      <c r="P625" s="33">
        <v>2.4</v>
      </c>
      <c r="Q625" s="33">
        <v>2.7</v>
      </c>
      <c r="R625" s="33">
        <v>-0.9</v>
      </c>
      <c r="S625" s="33">
        <v>1.4</v>
      </c>
      <c r="T625" s="33">
        <v>3.6</v>
      </c>
      <c r="U625" s="33">
        <v>2.8</v>
      </c>
      <c r="V625" s="33">
        <v>0.4</v>
      </c>
      <c r="W625" s="33">
        <v>-0.2</v>
      </c>
      <c r="X625" s="33">
        <v>0.5</v>
      </c>
      <c r="Y625" s="33">
        <v>0.6</v>
      </c>
      <c r="Z625" s="33">
        <v>1.6</v>
      </c>
      <c r="AA625" s="33">
        <v>1.2</v>
      </c>
      <c r="AB625" s="33">
        <v>0.3</v>
      </c>
      <c r="AC625" s="33">
        <v>-0.1</v>
      </c>
      <c r="AD625" s="33">
        <v>0.9</v>
      </c>
      <c r="AE625" s="33">
        <v>8.1</v>
      </c>
      <c r="AF625" s="33">
        <v>5.3</v>
      </c>
      <c r="AG625" s="33">
        <v>2.6</v>
      </c>
      <c r="AH625" s="33">
        <v>2.1</v>
      </c>
      <c r="AI625" s="33">
        <v>1.9</v>
      </c>
    </row>
    <row r="626" spans="1:35" ht="14.5" x14ac:dyDescent="0.35">
      <c r="A626" s="8" t="str">
        <f t="shared" si="12"/>
        <v>InflationsrateRumänien</v>
      </c>
      <c r="B626" s="8">
        <v>626</v>
      </c>
      <c r="C626" s="32" t="s">
        <v>351</v>
      </c>
      <c r="D626" s="32" t="s">
        <v>99</v>
      </c>
      <c r="E626" s="32" t="s">
        <v>150</v>
      </c>
      <c r="F626" s="32" t="s">
        <v>350</v>
      </c>
      <c r="G626" s="32" t="s">
        <v>32</v>
      </c>
      <c r="H626" s="32" t="s">
        <v>376</v>
      </c>
      <c r="I626" s="33">
        <v>45.7</v>
      </c>
      <c r="J626" s="33">
        <v>34.5</v>
      </c>
      <c r="K626" s="33">
        <v>22.5</v>
      </c>
      <c r="L626" s="33">
        <v>15.3</v>
      </c>
      <c r="M626" s="33">
        <v>11.9</v>
      </c>
      <c r="N626" s="33">
        <v>9.1</v>
      </c>
      <c r="O626" s="33">
        <v>6.6</v>
      </c>
      <c r="P626" s="33">
        <v>4.9000000000000004</v>
      </c>
      <c r="Q626" s="33">
        <v>7.9</v>
      </c>
      <c r="R626" s="33">
        <v>5.6</v>
      </c>
      <c r="S626" s="33">
        <v>6.1</v>
      </c>
      <c r="T626" s="33">
        <v>5.8</v>
      </c>
      <c r="U626" s="33">
        <v>3.4</v>
      </c>
      <c r="V626" s="33">
        <v>3.2</v>
      </c>
      <c r="W626" s="33">
        <v>1.4</v>
      </c>
      <c r="X626" s="33">
        <v>-0.4</v>
      </c>
      <c r="Y626" s="33">
        <v>-1.1000000000000001</v>
      </c>
      <c r="Z626" s="33">
        <v>1.1000000000000001</v>
      </c>
      <c r="AA626" s="33">
        <v>4.0999999999999996</v>
      </c>
      <c r="AB626" s="33">
        <v>3.9</v>
      </c>
      <c r="AC626" s="33">
        <v>2.2999999999999998</v>
      </c>
      <c r="AD626" s="33">
        <v>4.0999999999999996</v>
      </c>
      <c r="AE626" s="33">
        <v>12</v>
      </c>
      <c r="AF626" s="33">
        <v>9.6999999999999993</v>
      </c>
      <c r="AG626" s="33">
        <v>5.5</v>
      </c>
      <c r="AH626" s="33">
        <v>3.9</v>
      </c>
      <c r="AI626" s="33">
        <v>3.6</v>
      </c>
    </row>
    <row r="627" spans="1:35" ht="14.5" x14ac:dyDescent="0.35">
      <c r="A627" s="8" t="str">
        <f t="shared" si="12"/>
        <v>InflationsrateSchweden</v>
      </c>
      <c r="B627" s="8">
        <v>627</v>
      </c>
      <c r="C627" s="32" t="s">
        <v>351</v>
      </c>
      <c r="D627" s="32" t="s">
        <v>13</v>
      </c>
      <c r="E627" s="32" t="s">
        <v>150</v>
      </c>
      <c r="F627" s="32" t="s">
        <v>350</v>
      </c>
      <c r="G627" s="32" t="s">
        <v>32</v>
      </c>
      <c r="H627" s="32" t="s">
        <v>376</v>
      </c>
      <c r="I627" s="33">
        <v>1.3</v>
      </c>
      <c r="J627" s="33">
        <v>2.7</v>
      </c>
      <c r="K627" s="33">
        <v>1.9</v>
      </c>
      <c r="L627" s="33">
        <v>2.2999999999999998</v>
      </c>
      <c r="M627" s="33">
        <v>1</v>
      </c>
      <c r="N627" s="33">
        <v>0.8</v>
      </c>
      <c r="O627" s="33">
        <v>1.5</v>
      </c>
      <c r="P627" s="33">
        <v>1.7</v>
      </c>
      <c r="Q627" s="33">
        <v>3.3</v>
      </c>
      <c r="R627" s="33">
        <v>1.9</v>
      </c>
      <c r="S627" s="33">
        <v>1.9</v>
      </c>
      <c r="T627" s="33">
        <v>1.4</v>
      </c>
      <c r="U627" s="33">
        <v>0.9</v>
      </c>
      <c r="V627" s="33">
        <v>0.4</v>
      </c>
      <c r="W627" s="33">
        <v>0.2</v>
      </c>
      <c r="X627" s="33">
        <v>0.7</v>
      </c>
      <c r="Y627" s="33">
        <v>1.1000000000000001</v>
      </c>
      <c r="Z627" s="33">
        <v>1.9</v>
      </c>
      <c r="AA627" s="33">
        <v>2</v>
      </c>
      <c r="AB627" s="33">
        <v>1.7</v>
      </c>
      <c r="AC627" s="33">
        <v>0.7</v>
      </c>
      <c r="AD627" s="33">
        <v>2.7</v>
      </c>
      <c r="AE627" s="33">
        <v>8.1</v>
      </c>
      <c r="AF627" s="33">
        <v>5.9</v>
      </c>
      <c r="AG627" s="33">
        <v>1.9</v>
      </c>
      <c r="AH627" s="33">
        <v>1.5</v>
      </c>
      <c r="AI627" s="33">
        <v>1.8</v>
      </c>
    </row>
    <row r="628" spans="1:35" ht="14.5" x14ac:dyDescent="0.35">
      <c r="A628" s="8" t="str">
        <f t="shared" si="12"/>
        <v>InflationsrateSlowakei</v>
      </c>
      <c r="B628" s="8">
        <v>628</v>
      </c>
      <c r="C628" s="32" t="s">
        <v>351</v>
      </c>
      <c r="D628" s="32" t="s">
        <v>23</v>
      </c>
      <c r="E628" s="32" t="s">
        <v>150</v>
      </c>
      <c r="F628" s="32" t="s">
        <v>350</v>
      </c>
      <c r="G628" s="32" t="s">
        <v>32</v>
      </c>
      <c r="H628" s="32" t="s">
        <v>376</v>
      </c>
      <c r="I628" s="33">
        <v>12.2</v>
      </c>
      <c r="J628" s="33">
        <v>7.2</v>
      </c>
      <c r="K628" s="33">
        <v>3.5</v>
      </c>
      <c r="L628" s="33">
        <v>8.4</v>
      </c>
      <c r="M628" s="33">
        <v>7.5</v>
      </c>
      <c r="N628" s="33">
        <v>2.8</v>
      </c>
      <c r="O628" s="33">
        <v>4.3</v>
      </c>
      <c r="P628" s="33">
        <v>1.9</v>
      </c>
      <c r="Q628" s="33">
        <v>3.9</v>
      </c>
      <c r="R628" s="33">
        <v>0.9</v>
      </c>
      <c r="S628" s="33">
        <v>0.7</v>
      </c>
      <c r="T628" s="33">
        <v>4.0999999999999996</v>
      </c>
      <c r="U628" s="33">
        <v>3.7</v>
      </c>
      <c r="V628" s="33">
        <v>1.5</v>
      </c>
      <c r="W628" s="33">
        <v>-0.1</v>
      </c>
      <c r="X628" s="33">
        <v>-0.3</v>
      </c>
      <c r="Y628" s="33">
        <v>-0.5</v>
      </c>
      <c r="Z628" s="33">
        <v>1.4</v>
      </c>
      <c r="AA628" s="33">
        <v>2.5</v>
      </c>
      <c r="AB628" s="33">
        <v>2.8</v>
      </c>
      <c r="AC628" s="33">
        <v>2</v>
      </c>
      <c r="AD628" s="33">
        <v>2.8</v>
      </c>
      <c r="AE628" s="33">
        <v>12.1</v>
      </c>
      <c r="AF628" s="33">
        <v>11</v>
      </c>
      <c r="AG628" s="33">
        <v>3.1</v>
      </c>
      <c r="AH628" s="33">
        <v>5.0999999999999996</v>
      </c>
      <c r="AI628" s="33">
        <v>3</v>
      </c>
    </row>
    <row r="629" spans="1:35" ht="14.5" x14ac:dyDescent="0.35">
      <c r="A629" s="8" t="str">
        <f t="shared" si="12"/>
        <v>InflationsrateSlowenien</v>
      </c>
      <c r="B629" s="8">
        <v>629</v>
      </c>
      <c r="C629" s="32" t="s">
        <v>351</v>
      </c>
      <c r="D629" s="32" t="s">
        <v>26</v>
      </c>
      <c r="E629" s="32" t="s">
        <v>150</v>
      </c>
      <c r="F629" s="32" t="s">
        <v>350</v>
      </c>
      <c r="G629" s="32" t="s">
        <v>32</v>
      </c>
      <c r="H629" s="32" t="s">
        <v>376</v>
      </c>
      <c r="I629" s="33">
        <v>9</v>
      </c>
      <c r="J629" s="33">
        <v>8.6</v>
      </c>
      <c r="K629" s="33">
        <v>7.5</v>
      </c>
      <c r="L629" s="33">
        <v>5.6</v>
      </c>
      <c r="M629" s="33">
        <v>3.7</v>
      </c>
      <c r="N629" s="33">
        <v>2.4</v>
      </c>
      <c r="O629" s="33">
        <v>2.5</v>
      </c>
      <c r="P629" s="33">
        <v>3.8</v>
      </c>
      <c r="Q629" s="33">
        <v>5.5</v>
      </c>
      <c r="R629" s="33">
        <v>0.8</v>
      </c>
      <c r="S629" s="33">
        <v>2.1</v>
      </c>
      <c r="T629" s="33">
        <v>2.1</v>
      </c>
      <c r="U629" s="33">
        <v>2.8</v>
      </c>
      <c r="V629" s="33">
        <v>1.9</v>
      </c>
      <c r="W629" s="33">
        <v>0.4</v>
      </c>
      <c r="X629" s="33">
        <v>-0.8</v>
      </c>
      <c r="Y629" s="33">
        <v>-0.2</v>
      </c>
      <c r="Z629" s="33">
        <v>1.6</v>
      </c>
      <c r="AA629" s="33">
        <v>1.9</v>
      </c>
      <c r="AB629" s="33">
        <v>1.7</v>
      </c>
      <c r="AC629" s="33">
        <v>-0.3</v>
      </c>
      <c r="AD629" s="33">
        <v>2</v>
      </c>
      <c r="AE629" s="33">
        <v>9.3000000000000007</v>
      </c>
      <c r="AF629" s="33">
        <v>7.2</v>
      </c>
      <c r="AG629" s="33">
        <v>2.1</v>
      </c>
      <c r="AH629" s="33">
        <v>3.2</v>
      </c>
      <c r="AI629" s="33">
        <v>2.1</v>
      </c>
    </row>
    <row r="630" spans="1:35" ht="14.5" x14ac:dyDescent="0.35">
      <c r="A630" s="8" t="str">
        <f t="shared" si="12"/>
        <v>InflationsrateSpanien</v>
      </c>
      <c r="B630" s="8">
        <v>630</v>
      </c>
      <c r="C630" s="32" t="s">
        <v>351</v>
      </c>
      <c r="D630" s="32" t="s">
        <v>8</v>
      </c>
      <c r="E630" s="32" t="s">
        <v>150</v>
      </c>
      <c r="F630" s="32" t="s">
        <v>350</v>
      </c>
      <c r="G630" s="32" t="s">
        <v>32</v>
      </c>
      <c r="H630" s="32" t="s">
        <v>376</v>
      </c>
      <c r="I630" s="33">
        <v>3.5</v>
      </c>
      <c r="J630" s="33">
        <v>2.8</v>
      </c>
      <c r="K630" s="33">
        <v>3.6</v>
      </c>
      <c r="L630" s="33">
        <v>3.1</v>
      </c>
      <c r="M630" s="33">
        <v>3.1</v>
      </c>
      <c r="N630" s="33">
        <v>3.4</v>
      </c>
      <c r="O630" s="33">
        <v>3.6</v>
      </c>
      <c r="P630" s="33">
        <v>2.8</v>
      </c>
      <c r="Q630" s="33">
        <v>4.0999999999999996</v>
      </c>
      <c r="R630" s="33">
        <v>-0.2</v>
      </c>
      <c r="S630" s="33">
        <v>2</v>
      </c>
      <c r="T630" s="33">
        <v>3</v>
      </c>
      <c r="U630" s="33">
        <v>2.4</v>
      </c>
      <c r="V630" s="33">
        <v>1.5</v>
      </c>
      <c r="W630" s="33">
        <v>-0.2</v>
      </c>
      <c r="X630" s="33">
        <v>-0.6</v>
      </c>
      <c r="Y630" s="33">
        <v>-0.3</v>
      </c>
      <c r="Z630" s="33">
        <v>2</v>
      </c>
      <c r="AA630" s="33">
        <v>1.7</v>
      </c>
      <c r="AB630" s="33">
        <v>0.8</v>
      </c>
      <c r="AC630" s="33">
        <v>-0.3</v>
      </c>
      <c r="AD630" s="33">
        <v>3</v>
      </c>
      <c r="AE630" s="33">
        <v>8.3000000000000007</v>
      </c>
      <c r="AF630" s="33">
        <v>3.4</v>
      </c>
      <c r="AG630" s="33">
        <v>2.8</v>
      </c>
      <c r="AH630" s="33">
        <v>2.2000000000000002</v>
      </c>
      <c r="AI630" s="33">
        <v>2</v>
      </c>
    </row>
    <row r="631" spans="1:35" ht="14.5" x14ac:dyDescent="0.35">
      <c r="A631" s="8" t="str">
        <f t="shared" si="12"/>
        <v>InflationsrateTschechische Republik</v>
      </c>
      <c r="B631" s="8">
        <v>631</v>
      </c>
      <c r="C631" s="32" t="s">
        <v>351</v>
      </c>
      <c r="D631" s="32" t="s">
        <v>22</v>
      </c>
      <c r="E631" s="32" t="s">
        <v>150</v>
      </c>
      <c r="F631" s="32" t="s">
        <v>350</v>
      </c>
      <c r="G631" s="32" t="s">
        <v>32</v>
      </c>
      <c r="H631" s="32" t="s">
        <v>376</v>
      </c>
      <c r="I631" s="33">
        <v>3.9</v>
      </c>
      <c r="J631" s="33">
        <v>4.5</v>
      </c>
      <c r="K631" s="33">
        <v>1.4</v>
      </c>
      <c r="L631" s="33">
        <v>-0.1</v>
      </c>
      <c r="M631" s="33">
        <v>2.6</v>
      </c>
      <c r="N631" s="33">
        <v>1.6</v>
      </c>
      <c r="O631" s="33">
        <v>2.1</v>
      </c>
      <c r="P631" s="33">
        <v>2.9</v>
      </c>
      <c r="Q631" s="33">
        <v>6.3</v>
      </c>
      <c r="R631" s="33">
        <v>0.6</v>
      </c>
      <c r="S631" s="33">
        <v>1.2</v>
      </c>
      <c r="T631" s="33">
        <v>2.2000000000000002</v>
      </c>
      <c r="U631" s="33">
        <v>3.5</v>
      </c>
      <c r="V631" s="33">
        <v>1.4</v>
      </c>
      <c r="W631" s="33">
        <v>0.4</v>
      </c>
      <c r="X631" s="33">
        <v>0.3</v>
      </c>
      <c r="Y631" s="33">
        <v>0.6</v>
      </c>
      <c r="Z631" s="33">
        <v>2.4</v>
      </c>
      <c r="AA631" s="33">
        <v>2</v>
      </c>
      <c r="AB631" s="33">
        <v>2.6</v>
      </c>
      <c r="AC631" s="33">
        <v>3.3</v>
      </c>
      <c r="AD631" s="33">
        <v>3.3</v>
      </c>
      <c r="AE631" s="33">
        <v>14.8</v>
      </c>
      <c r="AF631" s="33">
        <v>12</v>
      </c>
      <c r="AG631" s="33">
        <v>2.7</v>
      </c>
      <c r="AH631" s="33">
        <v>2.4</v>
      </c>
      <c r="AI631" s="33">
        <v>2</v>
      </c>
    </row>
    <row r="632" spans="1:35" ht="14.5" x14ac:dyDescent="0.35">
      <c r="A632" s="8" t="str">
        <f t="shared" si="12"/>
        <v>InflationsrateUngarn</v>
      </c>
      <c r="B632" s="8">
        <v>632</v>
      </c>
      <c r="C632" s="32" t="s">
        <v>351</v>
      </c>
      <c r="D632" s="32" t="s">
        <v>24</v>
      </c>
      <c r="E632" s="32" t="s">
        <v>150</v>
      </c>
      <c r="F632" s="32" t="s">
        <v>350</v>
      </c>
      <c r="G632" s="32" t="s">
        <v>32</v>
      </c>
      <c r="H632" s="32" t="s">
        <v>376</v>
      </c>
      <c r="I632" s="33">
        <v>10</v>
      </c>
      <c r="J632" s="33">
        <v>9.1</v>
      </c>
      <c r="K632" s="33">
        <v>5.2</v>
      </c>
      <c r="L632" s="33">
        <v>4.7</v>
      </c>
      <c r="M632" s="33">
        <v>6.8</v>
      </c>
      <c r="N632" s="33">
        <v>3.5</v>
      </c>
      <c r="O632" s="33">
        <v>4</v>
      </c>
      <c r="P632" s="33">
        <v>7.9</v>
      </c>
      <c r="Q632" s="33">
        <v>6</v>
      </c>
      <c r="R632" s="33">
        <v>4</v>
      </c>
      <c r="S632" s="33">
        <v>4.7</v>
      </c>
      <c r="T632" s="33">
        <v>3.9</v>
      </c>
      <c r="U632" s="33">
        <v>5.7</v>
      </c>
      <c r="V632" s="33">
        <v>1.7</v>
      </c>
      <c r="W632" s="33">
        <v>0</v>
      </c>
      <c r="X632" s="33">
        <v>0.1</v>
      </c>
      <c r="Y632" s="33">
        <v>0.4</v>
      </c>
      <c r="Z632" s="33">
        <v>2.4</v>
      </c>
      <c r="AA632" s="33">
        <v>2.9</v>
      </c>
      <c r="AB632" s="33">
        <v>3.4</v>
      </c>
      <c r="AC632" s="33">
        <v>3.4</v>
      </c>
      <c r="AD632" s="33">
        <v>5.2</v>
      </c>
      <c r="AE632" s="33">
        <v>15.3</v>
      </c>
      <c r="AF632" s="33">
        <v>17</v>
      </c>
      <c r="AG632" s="33">
        <v>3.8</v>
      </c>
      <c r="AH632" s="33">
        <v>3.6</v>
      </c>
      <c r="AI632" s="33">
        <v>3.2</v>
      </c>
    </row>
    <row r="633" spans="1:35" ht="14.5" x14ac:dyDescent="0.35">
      <c r="A633" s="8" t="str">
        <f t="shared" si="12"/>
        <v>InflationsrateVereinigtes Königreich Großbritannien und Nordirland</v>
      </c>
      <c r="B633" s="8">
        <v>633</v>
      </c>
      <c r="C633" s="32" t="s">
        <v>351</v>
      </c>
      <c r="D633" s="32" t="s">
        <v>57</v>
      </c>
      <c r="E633" s="32" t="s">
        <v>150</v>
      </c>
      <c r="F633" s="32" t="s">
        <v>350</v>
      </c>
      <c r="G633" s="32" t="s">
        <v>32</v>
      </c>
      <c r="H633" s="32" t="s">
        <v>376</v>
      </c>
      <c r="I633" s="33">
        <v>0.8</v>
      </c>
      <c r="J633" s="33">
        <v>1.2</v>
      </c>
      <c r="K633" s="33">
        <v>1.3</v>
      </c>
      <c r="L633" s="33">
        <v>1.4</v>
      </c>
      <c r="M633" s="33">
        <v>1.3</v>
      </c>
      <c r="N633" s="33">
        <v>2.1</v>
      </c>
      <c r="O633" s="33">
        <v>2.2999999999999998</v>
      </c>
      <c r="P633" s="33">
        <v>2.2999999999999998</v>
      </c>
      <c r="Q633" s="33">
        <v>3.6</v>
      </c>
      <c r="R633" s="33">
        <v>2.2000000000000002</v>
      </c>
      <c r="S633" s="33">
        <v>3.3</v>
      </c>
      <c r="T633" s="33">
        <v>4.5</v>
      </c>
      <c r="U633" s="33">
        <v>2.8</v>
      </c>
      <c r="V633" s="33">
        <v>2.6</v>
      </c>
      <c r="W633" s="33">
        <v>1.5</v>
      </c>
      <c r="X633" s="33">
        <v>0</v>
      </c>
      <c r="Y633" s="33">
        <v>0.7</v>
      </c>
      <c r="Z633" s="33">
        <v>2.7</v>
      </c>
      <c r="AA633" s="33">
        <v>2.5</v>
      </c>
      <c r="AB633" s="33">
        <v>1.8</v>
      </c>
      <c r="AC633" s="34"/>
      <c r="AD633" s="33">
        <v>2.5</v>
      </c>
      <c r="AE633" s="33">
        <v>7.9</v>
      </c>
      <c r="AF633" s="33">
        <v>6.8</v>
      </c>
      <c r="AG633" s="33">
        <v>3.1</v>
      </c>
      <c r="AH633" s="33">
        <v>2.4</v>
      </c>
      <c r="AI633" s="33">
        <v>2</v>
      </c>
    </row>
    <row r="634" spans="1:35" ht="14.5" x14ac:dyDescent="0.35">
      <c r="A634" s="8" t="str">
        <f t="shared" si="12"/>
        <v>InflationsrateZypern</v>
      </c>
      <c r="B634" s="8">
        <v>634</v>
      </c>
      <c r="C634" s="32" t="s">
        <v>351</v>
      </c>
      <c r="D634" s="32" t="s">
        <v>30</v>
      </c>
      <c r="E634" s="32" t="s">
        <v>150</v>
      </c>
      <c r="F634" s="32" t="s">
        <v>350</v>
      </c>
      <c r="G634" s="32" t="s">
        <v>32</v>
      </c>
      <c r="H634" s="32" t="s">
        <v>376</v>
      </c>
      <c r="I634" s="33">
        <v>4.9000000000000004</v>
      </c>
      <c r="J634" s="33">
        <v>2</v>
      </c>
      <c r="K634" s="33">
        <v>2.8</v>
      </c>
      <c r="L634" s="33">
        <v>4</v>
      </c>
      <c r="M634" s="33">
        <v>1.9</v>
      </c>
      <c r="N634" s="33">
        <v>2</v>
      </c>
      <c r="O634" s="33">
        <v>2.2000000000000002</v>
      </c>
      <c r="P634" s="33">
        <v>2.2000000000000002</v>
      </c>
      <c r="Q634" s="33">
        <v>4.4000000000000004</v>
      </c>
      <c r="R634" s="33">
        <v>0.2</v>
      </c>
      <c r="S634" s="33">
        <v>2.6</v>
      </c>
      <c r="T634" s="33">
        <v>3.5</v>
      </c>
      <c r="U634" s="33">
        <v>3.1</v>
      </c>
      <c r="V634" s="33">
        <v>0.4</v>
      </c>
      <c r="W634" s="33">
        <v>-0.3</v>
      </c>
      <c r="X634" s="33">
        <v>-1.5</v>
      </c>
      <c r="Y634" s="33">
        <v>-1.2</v>
      </c>
      <c r="Z634" s="33">
        <v>0.7</v>
      </c>
      <c r="AA634" s="33">
        <v>0.8</v>
      </c>
      <c r="AB634" s="33">
        <v>0.5</v>
      </c>
      <c r="AC634" s="33">
        <v>-1.1000000000000001</v>
      </c>
      <c r="AD634" s="33">
        <v>2.2999999999999998</v>
      </c>
      <c r="AE634" s="33">
        <v>8.1</v>
      </c>
      <c r="AF634" s="33">
        <v>3.9</v>
      </c>
      <c r="AG634" s="33">
        <v>2.2000000000000002</v>
      </c>
      <c r="AH634" s="33">
        <v>2.1</v>
      </c>
      <c r="AI634" s="33">
        <v>2</v>
      </c>
    </row>
    <row r="635" spans="1:35" ht="14.5" x14ac:dyDescent="0.35">
      <c r="A635" s="8" t="str">
        <f t="shared" si="12"/>
        <v>InvestitionsquoteBelgien</v>
      </c>
      <c r="B635" s="8">
        <v>635</v>
      </c>
      <c r="C635" s="32" t="s">
        <v>181</v>
      </c>
      <c r="D635" s="32" t="s">
        <v>9</v>
      </c>
      <c r="E635" s="32" t="s">
        <v>182</v>
      </c>
      <c r="F635" s="32" t="s">
        <v>343</v>
      </c>
      <c r="G635" s="32" t="s">
        <v>32</v>
      </c>
      <c r="H635" s="32" t="s">
        <v>376</v>
      </c>
      <c r="I635" s="33">
        <v>22.507063832708475</v>
      </c>
      <c r="J635" s="33">
        <v>22.390270826894216</v>
      </c>
      <c r="K635" s="33">
        <v>20.696424121126022</v>
      </c>
      <c r="L635" s="33">
        <v>20.494188837703533</v>
      </c>
      <c r="M635" s="33">
        <v>21.461850409524704</v>
      </c>
      <c r="N635" s="33">
        <v>22.153893592261067</v>
      </c>
      <c r="O635" s="33">
        <v>22.325439064559134</v>
      </c>
      <c r="P635" s="33">
        <v>23.293014441289461</v>
      </c>
      <c r="Q635" s="33">
        <v>24.118141905271205</v>
      </c>
      <c r="R635" s="33">
        <v>22.550051777949236</v>
      </c>
      <c r="S635" s="33">
        <v>21.938242892349571</v>
      </c>
      <c r="T635" s="33">
        <v>22.790006162451082</v>
      </c>
      <c r="U635" s="33">
        <v>22.823623241940851</v>
      </c>
      <c r="V635" s="33">
        <v>22.155851139448622</v>
      </c>
      <c r="W635" s="33">
        <v>22.840919670000588</v>
      </c>
      <c r="X635" s="33">
        <v>23.151986099947536</v>
      </c>
      <c r="Y635" s="33">
        <v>23.519822175378224</v>
      </c>
      <c r="Z635" s="33">
        <v>23.504151488744434</v>
      </c>
      <c r="AA635" s="33">
        <v>23.774983579685209</v>
      </c>
      <c r="AB635" s="33">
        <v>24.231209884597789</v>
      </c>
      <c r="AC635" s="33">
        <v>24.033872494910522</v>
      </c>
      <c r="AD635" s="33">
        <v>23.912579502283691</v>
      </c>
      <c r="AE635" s="33">
        <v>23.851783606450326</v>
      </c>
      <c r="AF635" s="33">
        <v>24.448224663041994</v>
      </c>
      <c r="AG635" s="33">
        <v>24.14621585828316</v>
      </c>
      <c r="AH635" s="33">
        <v>24.105200872002488</v>
      </c>
      <c r="AI635" s="33">
        <v>24.09343416396041</v>
      </c>
    </row>
    <row r="636" spans="1:35" ht="14.5" x14ac:dyDescent="0.35">
      <c r="A636" s="8" t="str">
        <f t="shared" si="12"/>
        <v>InvestitionsquoteBulgarien</v>
      </c>
      <c r="B636" s="8">
        <v>636</v>
      </c>
      <c r="C636" s="32" t="s">
        <v>181</v>
      </c>
      <c r="D636" s="32" t="s">
        <v>25</v>
      </c>
      <c r="E636" s="32" t="s">
        <v>182</v>
      </c>
      <c r="F636" s="32" t="s">
        <v>343</v>
      </c>
      <c r="G636" s="32" t="s">
        <v>32</v>
      </c>
      <c r="H636" s="32" t="s">
        <v>376</v>
      </c>
      <c r="I636" s="33">
        <v>16.731152821876698</v>
      </c>
      <c r="J636" s="33">
        <v>19.265910858529629</v>
      </c>
      <c r="K636" s="33">
        <v>18.977272393722096</v>
      </c>
      <c r="L636" s="33">
        <v>19.805147129065801</v>
      </c>
      <c r="M636" s="33">
        <v>20.95072242866123</v>
      </c>
      <c r="N636" s="33">
        <v>25.665182103570604</v>
      </c>
      <c r="O636" s="33">
        <v>27.437770946344227</v>
      </c>
      <c r="P636" s="33">
        <v>28.288796667427885</v>
      </c>
      <c r="Q636" s="33">
        <v>32.979596991506874</v>
      </c>
      <c r="R636" s="33">
        <v>27.780996563339095</v>
      </c>
      <c r="S636" s="33">
        <v>22.182230436013441</v>
      </c>
      <c r="T636" s="33">
        <v>20.839259278433751</v>
      </c>
      <c r="U636" s="33">
        <v>21.122445028484034</v>
      </c>
      <c r="V636" s="33">
        <v>21.182540782508685</v>
      </c>
      <c r="W636" s="33">
        <v>21.06086084349305</v>
      </c>
      <c r="X636" s="33">
        <v>20.859772204074069</v>
      </c>
      <c r="Y636" s="33">
        <v>18.410467186998552</v>
      </c>
      <c r="Z636" s="33">
        <v>18.303808809637427</v>
      </c>
      <c r="AA636" s="33">
        <v>18.786045397365864</v>
      </c>
      <c r="AB636" s="33">
        <v>18.68439992827745</v>
      </c>
      <c r="AC636" s="33">
        <v>18.978795656726824</v>
      </c>
      <c r="AD636" s="33">
        <v>16.274630735949341</v>
      </c>
      <c r="AE636" s="33">
        <v>17.003652886671418</v>
      </c>
      <c r="AF636" s="33">
        <v>18.692308315225461</v>
      </c>
      <c r="AG636" s="33">
        <v>17.329432030394745</v>
      </c>
      <c r="AH636" s="33">
        <v>17.381267600517717</v>
      </c>
      <c r="AI636" s="33">
        <v>17.556882766157784</v>
      </c>
    </row>
    <row r="637" spans="1:35" ht="14.5" x14ac:dyDescent="0.35">
      <c r="A637" s="8" t="str">
        <f t="shared" si="12"/>
        <v>InvestitionsquoteDänemark</v>
      </c>
      <c r="B637" s="8">
        <v>637</v>
      </c>
      <c r="C637" s="32" t="s">
        <v>181</v>
      </c>
      <c r="D637" s="32" t="s">
        <v>5</v>
      </c>
      <c r="E637" s="32" t="s">
        <v>182</v>
      </c>
      <c r="F637" s="32" t="s">
        <v>343</v>
      </c>
      <c r="G637" s="32" t="s">
        <v>32</v>
      </c>
      <c r="H637" s="32" t="s">
        <v>376</v>
      </c>
      <c r="I637" s="33">
        <v>21.459581306849337</v>
      </c>
      <c r="J637" s="33">
        <v>21.263782749401177</v>
      </c>
      <c r="K637" s="33">
        <v>20.587114650660762</v>
      </c>
      <c r="L637" s="33">
        <v>20.697647427571056</v>
      </c>
      <c r="M637" s="33">
        <v>20.657943370555497</v>
      </c>
      <c r="N637" s="33">
        <v>21.172375712150153</v>
      </c>
      <c r="O637" s="33">
        <v>23.274760108494867</v>
      </c>
      <c r="P637" s="33">
        <v>23.498391412298698</v>
      </c>
      <c r="Q637" s="33">
        <v>22.939386789455391</v>
      </c>
      <c r="R637" s="33">
        <v>20.102432511972911</v>
      </c>
      <c r="S637" s="33">
        <v>17.993911399219812</v>
      </c>
      <c r="T637" s="33">
        <v>18.147534447623549</v>
      </c>
      <c r="U637" s="33">
        <v>18.798645280511035</v>
      </c>
      <c r="V637" s="33">
        <v>18.806538693036362</v>
      </c>
      <c r="W637" s="33">
        <v>19.334259473877434</v>
      </c>
      <c r="X637" s="33">
        <v>19.802911625716799</v>
      </c>
      <c r="Y637" s="33">
        <v>20.984887129315926</v>
      </c>
      <c r="Z637" s="33">
        <v>21.230386159228971</v>
      </c>
      <c r="AA637" s="33">
        <v>21.762948944124961</v>
      </c>
      <c r="AB637" s="33">
        <v>21.353407676643496</v>
      </c>
      <c r="AC637" s="33">
        <v>22.184426835474376</v>
      </c>
      <c r="AD637" s="33">
        <v>22.524770985230884</v>
      </c>
      <c r="AE637" s="33">
        <v>22.814331340525442</v>
      </c>
      <c r="AF637" s="33">
        <v>22.571056446546596</v>
      </c>
      <c r="AG637" s="33">
        <v>21.739370473764939</v>
      </c>
      <c r="AH637" s="33">
        <v>21.66423249243083</v>
      </c>
      <c r="AI637" s="33">
        <v>21.778532267036191</v>
      </c>
    </row>
    <row r="638" spans="1:35" ht="14.5" x14ac:dyDescent="0.35">
      <c r="A638" s="8" t="str">
        <f t="shared" si="12"/>
        <v>InvestitionsquoteDeutschland</v>
      </c>
      <c r="B638" s="8">
        <v>638</v>
      </c>
      <c r="C638" s="32" t="s">
        <v>181</v>
      </c>
      <c r="D638" s="32" t="s">
        <v>2</v>
      </c>
      <c r="E638" s="32" t="s">
        <v>182</v>
      </c>
      <c r="F638" s="32" t="s">
        <v>343</v>
      </c>
      <c r="G638" s="32" t="s">
        <v>32</v>
      </c>
      <c r="H638" s="32" t="s">
        <v>376</v>
      </c>
      <c r="I638" s="33">
        <v>22.882948451865559</v>
      </c>
      <c r="J638" s="33">
        <v>21.54336310594708</v>
      </c>
      <c r="K638" s="33">
        <v>19.886703008059872</v>
      </c>
      <c r="L638" s="33">
        <v>19.263882256862473</v>
      </c>
      <c r="M638" s="33">
        <v>18.8314639081743</v>
      </c>
      <c r="N638" s="33">
        <v>18.764420327555886</v>
      </c>
      <c r="O638" s="33">
        <v>19.46240592206679</v>
      </c>
      <c r="P638" s="33">
        <v>19.715170205568359</v>
      </c>
      <c r="Q638" s="33">
        <v>19.959956442494828</v>
      </c>
      <c r="R638" s="33">
        <v>18.831402036979881</v>
      </c>
      <c r="S638" s="33">
        <v>19.180294029953441</v>
      </c>
      <c r="T638" s="33">
        <v>20.001564882579217</v>
      </c>
      <c r="U638" s="33">
        <v>19.958469921939166</v>
      </c>
      <c r="V638" s="33">
        <v>19.571684662816324</v>
      </c>
      <c r="W638" s="33">
        <v>19.777935594957739</v>
      </c>
      <c r="X638" s="33">
        <v>19.75658289177321</v>
      </c>
      <c r="Y638" s="33">
        <v>20.038202690145209</v>
      </c>
      <c r="Z638" s="33">
        <v>20.146017393601532</v>
      </c>
      <c r="AA638" s="33">
        <v>20.835118459516252</v>
      </c>
      <c r="AB638" s="33">
        <v>21.166659122799075</v>
      </c>
      <c r="AC638" s="33">
        <v>21.349481971927343</v>
      </c>
      <c r="AD638" s="33">
        <v>21.194437039978673</v>
      </c>
      <c r="AE638" s="33">
        <v>21.706766822211264</v>
      </c>
      <c r="AF638" s="33">
        <v>21.499683434674054</v>
      </c>
      <c r="AG638" s="33">
        <v>20.848366598306718</v>
      </c>
      <c r="AH638" s="33">
        <v>20.710629315620245</v>
      </c>
      <c r="AI638" s="33">
        <v>20.847490923283061</v>
      </c>
    </row>
    <row r="639" spans="1:35" ht="14.5" x14ac:dyDescent="0.35">
      <c r="A639" s="8" t="str">
        <f t="shared" si="12"/>
        <v>InvestitionsquoteEstland</v>
      </c>
      <c r="B639" s="8">
        <v>639</v>
      </c>
      <c r="C639" s="32" t="s">
        <v>181</v>
      </c>
      <c r="D639" s="32" t="s">
        <v>18</v>
      </c>
      <c r="E639" s="32" t="s">
        <v>182</v>
      </c>
      <c r="F639" s="32" t="s">
        <v>343</v>
      </c>
      <c r="G639" s="32" t="s">
        <v>32</v>
      </c>
      <c r="H639" s="32" t="s">
        <v>376</v>
      </c>
      <c r="I639" s="33">
        <v>26.687233863284316</v>
      </c>
      <c r="J639" s="33">
        <v>27.450401883668569</v>
      </c>
      <c r="K639" s="33">
        <v>30.552751103534121</v>
      </c>
      <c r="L639" s="33">
        <v>32.750942925968737</v>
      </c>
      <c r="M639" s="33">
        <v>31.71452469523356</v>
      </c>
      <c r="N639" s="33">
        <v>32.856460392897944</v>
      </c>
      <c r="O639" s="33">
        <v>36.794275507767942</v>
      </c>
      <c r="P639" s="33">
        <v>36.390572948928686</v>
      </c>
      <c r="Q639" s="33">
        <v>31.12903846940716</v>
      </c>
      <c r="R639" s="33">
        <v>22.677169142984912</v>
      </c>
      <c r="S639" s="33">
        <v>21.233271174356947</v>
      </c>
      <c r="T639" s="33">
        <v>26.355614011824258</v>
      </c>
      <c r="U639" s="33">
        <v>28.440399943383376</v>
      </c>
      <c r="V639" s="33">
        <v>27.532780225463032</v>
      </c>
      <c r="W639" s="33">
        <v>25.342759695525487</v>
      </c>
      <c r="X639" s="33">
        <v>24.051729389725708</v>
      </c>
      <c r="Y639" s="33">
        <v>23.944880697427905</v>
      </c>
      <c r="Z639" s="33">
        <v>25.403929574290636</v>
      </c>
      <c r="AA639" s="33">
        <v>26.576046193293333</v>
      </c>
      <c r="AB639" s="33">
        <v>26.615355545050129</v>
      </c>
      <c r="AC639" s="33">
        <v>31.175345818217192</v>
      </c>
      <c r="AD639" s="33">
        <v>28.713571615679427</v>
      </c>
      <c r="AE639" s="33">
        <v>25.784537471177444</v>
      </c>
      <c r="AF639" s="33">
        <v>27.927101287375176</v>
      </c>
      <c r="AG639" s="33">
        <v>27.639120757166857</v>
      </c>
      <c r="AH639" s="33">
        <v>27.582699233722895</v>
      </c>
      <c r="AI639" s="33">
        <v>27.978685338691399</v>
      </c>
    </row>
    <row r="640" spans="1:35" ht="14.5" x14ac:dyDescent="0.35">
      <c r="A640" s="8" t="str">
        <f t="shared" si="12"/>
        <v>InvestitionsquoteEU27</v>
      </c>
      <c r="B640" s="8">
        <v>640</v>
      </c>
      <c r="C640" s="32" t="s">
        <v>181</v>
      </c>
      <c r="D640" s="32" t="s">
        <v>367</v>
      </c>
      <c r="E640" s="32" t="s">
        <v>182</v>
      </c>
      <c r="F640" s="32" t="s">
        <v>343</v>
      </c>
      <c r="G640" s="32" t="s">
        <v>32</v>
      </c>
      <c r="H640" s="32" t="s">
        <v>376</v>
      </c>
      <c r="I640" s="33">
        <v>22.706554368627906</v>
      </c>
      <c r="J640" s="33">
        <v>22.241376805628864</v>
      </c>
      <c r="K640" s="33">
        <v>21.535850890576917</v>
      </c>
      <c r="L640" s="33">
        <v>21.420312963807518</v>
      </c>
      <c r="M640" s="33">
        <v>21.54825870646766</v>
      </c>
      <c r="N640" s="33">
        <v>21.881130157248695</v>
      </c>
      <c r="O640" s="33">
        <v>22.613829619714988</v>
      </c>
      <c r="P640" s="33">
        <v>23.255045252475817</v>
      </c>
      <c r="Q640" s="33">
        <v>23.046984710754188</v>
      </c>
      <c r="R640" s="33">
        <v>21.054155420470813</v>
      </c>
      <c r="S640" s="33">
        <v>20.515095809992911</v>
      </c>
      <c r="T640" s="33">
        <v>20.595242477950574</v>
      </c>
      <c r="U640" s="33">
        <v>20.125333651906775</v>
      </c>
      <c r="V640" s="33">
        <v>19.550932829224077</v>
      </c>
      <c r="W640" s="33">
        <v>19.598344812245223</v>
      </c>
      <c r="X640" s="33">
        <v>20.015698166190926</v>
      </c>
      <c r="Y640" s="33">
        <v>20.191202879632925</v>
      </c>
      <c r="Z640" s="33">
        <v>20.501809643432658</v>
      </c>
      <c r="AA640" s="33">
        <v>20.906395995999521</v>
      </c>
      <c r="AB640" s="33">
        <v>21.991695809456782</v>
      </c>
      <c r="AC640" s="33">
        <v>21.904233126440047</v>
      </c>
      <c r="AD640" s="33">
        <v>21.786912127918153</v>
      </c>
      <c r="AE640" s="33">
        <v>22.095505388306155</v>
      </c>
      <c r="AF640" s="33">
        <v>22.049366775717917</v>
      </c>
      <c r="AG640" s="33">
        <v>21.322348754965091</v>
      </c>
      <c r="AH640" s="33">
        <v>21.377901559499232</v>
      </c>
      <c r="AI640" s="33">
        <v>21.537787914566994</v>
      </c>
    </row>
    <row r="641" spans="1:35" ht="14.5" x14ac:dyDescent="0.35">
      <c r="A641" s="8" t="str">
        <f t="shared" si="12"/>
        <v>InvestitionsquoteFinnland</v>
      </c>
      <c r="B641" s="8">
        <v>641</v>
      </c>
      <c r="C641" s="32" t="s">
        <v>181</v>
      </c>
      <c r="D641" s="32" t="s">
        <v>14</v>
      </c>
      <c r="E641" s="32" t="s">
        <v>182</v>
      </c>
      <c r="F641" s="32" t="s">
        <v>343</v>
      </c>
      <c r="G641" s="32" t="s">
        <v>32</v>
      </c>
      <c r="H641" s="32" t="s">
        <v>376</v>
      </c>
      <c r="I641" s="33">
        <v>23.066883697740241</v>
      </c>
      <c r="J641" s="33">
        <v>22.877611279760465</v>
      </c>
      <c r="K641" s="33">
        <v>21.608730800323364</v>
      </c>
      <c r="L641" s="33">
        <v>21.788364949839828</v>
      </c>
      <c r="M641" s="33">
        <v>22.260159631097192</v>
      </c>
      <c r="N641" s="33">
        <v>22.920942999769231</v>
      </c>
      <c r="O641" s="33">
        <v>22.768582849804179</v>
      </c>
      <c r="P641" s="33">
        <v>24.197178430334816</v>
      </c>
      <c r="Q641" s="33">
        <v>24.49537458880944</v>
      </c>
      <c r="R641" s="33">
        <v>22.956502599939473</v>
      </c>
      <c r="S641" s="33">
        <v>22.820985718613638</v>
      </c>
      <c r="T641" s="33">
        <v>22.908603374566798</v>
      </c>
      <c r="U641" s="33">
        <v>23.314934773278505</v>
      </c>
      <c r="V641" s="33">
        <v>22.331533142994736</v>
      </c>
      <c r="W641" s="33">
        <v>21.716742367200215</v>
      </c>
      <c r="X641" s="33">
        <v>21.419939864504833</v>
      </c>
      <c r="Y641" s="33">
        <v>23.052425168160134</v>
      </c>
      <c r="Z641" s="33">
        <v>23.689176078965403</v>
      </c>
      <c r="AA641" s="33">
        <v>24.593260171190789</v>
      </c>
      <c r="AB641" s="33">
        <v>24.420798430307144</v>
      </c>
      <c r="AC641" s="33">
        <v>24.656178216230167</v>
      </c>
      <c r="AD641" s="33">
        <v>24.409480471450852</v>
      </c>
      <c r="AE641" s="33">
        <v>24.931610828035051</v>
      </c>
      <c r="AF641" s="33">
        <v>23.157105224645104</v>
      </c>
      <c r="AG641" s="33">
        <v>22.129345763282203</v>
      </c>
      <c r="AH641" s="33">
        <v>22.653125390398994</v>
      </c>
      <c r="AI641" s="33">
        <v>23.067814100612427</v>
      </c>
    </row>
    <row r="642" spans="1:35" ht="14.5" x14ac:dyDescent="0.35">
      <c r="A642" s="8" t="str">
        <f t="shared" si="12"/>
        <v>InvestitionsquoteFrankreich</v>
      </c>
      <c r="B642" s="8">
        <v>642</v>
      </c>
      <c r="C642" s="32" t="s">
        <v>181</v>
      </c>
      <c r="D642" s="32" t="s">
        <v>0</v>
      </c>
      <c r="E642" s="32" t="s">
        <v>182</v>
      </c>
      <c r="F642" s="32" t="s">
        <v>343</v>
      </c>
      <c r="G642" s="32" t="s">
        <v>32</v>
      </c>
      <c r="H642" s="32" t="s">
        <v>376</v>
      </c>
      <c r="I642" s="33">
        <v>20.881442155061663</v>
      </c>
      <c r="J642" s="33">
        <v>20.860286875576364</v>
      </c>
      <c r="K642" s="33">
        <v>20.336336507574462</v>
      </c>
      <c r="L642" s="33">
        <v>20.498948106807994</v>
      </c>
      <c r="M642" s="33">
        <v>20.837275692349781</v>
      </c>
      <c r="N642" s="33">
        <v>21.255260923652479</v>
      </c>
      <c r="O642" s="33">
        <v>21.897784478074737</v>
      </c>
      <c r="P642" s="33">
        <v>22.585712398522919</v>
      </c>
      <c r="Q642" s="33">
        <v>22.933010050251255</v>
      </c>
      <c r="R642" s="33">
        <v>21.449525787255148</v>
      </c>
      <c r="S642" s="33">
        <v>21.482168756184013</v>
      </c>
      <c r="T642" s="33">
        <v>21.699296992785651</v>
      </c>
      <c r="U642" s="33">
        <v>21.65592181534435</v>
      </c>
      <c r="V642" s="33">
        <v>21.269562789574561</v>
      </c>
      <c r="W642" s="33">
        <v>20.958387135266999</v>
      </c>
      <c r="X642" s="33">
        <v>20.559865939978252</v>
      </c>
      <c r="Y642" s="33">
        <v>20.921261984058741</v>
      </c>
      <c r="Z642" s="33">
        <v>21.420428934044487</v>
      </c>
      <c r="AA642" s="33">
        <v>21.875388209800363</v>
      </c>
      <c r="AB642" s="33">
        <v>22.416093695972421</v>
      </c>
      <c r="AC642" s="33">
        <v>22.436232786777762</v>
      </c>
      <c r="AD642" s="33">
        <v>23.48323154321475</v>
      </c>
      <c r="AE642" s="33">
        <v>23.650430155511241</v>
      </c>
      <c r="AF642" s="33">
        <v>23.093083857847159</v>
      </c>
      <c r="AG642" s="33">
        <v>22.190682043745991</v>
      </c>
      <c r="AH642" s="33">
        <v>22.009469175682739</v>
      </c>
      <c r="AI642" s="33">
        <v>22.079765239082867</v>
      </c>
    </row>
    <row r="643" spans="1:35" ht="14.5" x14ac:dyDescent="0.35">
      <c r="A643" s="8" t="str">
        <f t="shared" si="12"/>
        <v>InvestitionsquoteGriechenland</v>
      </c>
      <c r="B643" s="8">
        <v>643</v>
      </c>
      <c r="C643" s="32" t="s">
        <v>181</v>
      </c>
      <c r="D643" s="32" t="s">
        <v>6</v>
      </c>
      <c r="E643" s="32" t="s">
        <v>182</v>
      </c>
      <c r="F643" s="32" t="s">
        <v>343</v>
      </c>
      <c r="G643" s="32" t="s">
        <v>32</v>
      </c>
      <c r="H643" s="32" t="s">
        <v>376</v>
      </c>
      <c r="I643" s="33">
        <v>25.937352197248554</v>
      </c>
      <c r="J643" s="33">
        <v>25.598204541955404</v>
      </c>
      <c r="K643" s="33">
        <v>23.875846982705724</v>
      </c>
      <c r="L643" s="33">
        <v>24.878009833654993</v>
      </c>
      <c r="M643" s="33">
        <v>25.044922003205837</v>
      </c>
      <c r="N643" s="33">
        <v>21.356884461635932</v>
      </c>
      <c r="O643" s="33">
        <v>24.056581718338265</v>
      </c>
      <c r="P643" s="33">
        <v>25.530872791155723</v>
      </c>
      <c r="Q643" s="33">
        <v>23.280694861340212</v>
      </c>
      <c r="R643" s="33">
        <v>20.438446825018158</v>
      </c>
      <c r="S643" s="33">
        <v>16.820057202788131</v>
      </c>
      <c r="T643" s="33">
        <v>13.865595281975674</v>
      </c>
      <c r="U643" s="33">
        <v>12.279531057691479</v>
      </c>
      <c r="V643" s="33">
        <v>11.53623046825655</v>
      </c>
      <c r="W643" s="33">
        <v>11.23378644393935</v>
      </c>
      <c r="X643" s="33">
        <v>11.161095077693172</v>
      </c>
      <c r="Y643" s="33">
        <v>11.368469264801814</v>
      </c>
      <c r="Z643" s="33">
        <v>12.049278802109614</v>
      </c>
      <c r="AA643" s="33">
        <v>11.33104707951745</v>
      </c>
      <c r="AB643" s="33">
        <v>10.97046568442153</v>
      </c>
      <c r="AC643" s="33">
        <v>12.29986958299386</v>
      </c>
      <c r="AD643" s="33">
        <v>13.791545532267168</v>
      </c>
      <c r="AE643" s="33">
        <v>14.934747529758841</v>
      </c>
      <c r="AF643" s="33">
        <v>15.165452988029587</v>
      </c>
      <c r="AG643" s="33">
        <v>15.580421972274141</v>
      </c>
      <c r="AH643" s="33">
        <v>16.392138470665579</v>
      </c>
      <c r="AI643" s="33">
        <v>17.131267604769242</v>
      </c>
    </row>
    <row r="644" spans="1:35" ht="14.5" x14ac:dyDescent="0.35">
      <c r="A644" s="8" t="str">
        <f t="shared" si="12"/>
        <v>InvestitionsquoteIrland</v>
      </c>
      <c r="B644" s="8">
        <v>644</v>
      </c>
      <c r="C644" s="32" t="s">
        <v>181</v>
      </c>
      <c r="D644" s="32" t="s">
        <v>4</v>
      </c>
      <c r="E644" s="32" t="s">
        <v>182</v>
      </c>
      <c r="F644" s="32" t="s">
        <v>343</v>
      </c>
      <c r="G644" s="32" t="s">
        <v>32</v>
      </c>
      <c r="H644" s="32" t="s">
        <v>376</v>
      </c>
      <c r="I644" s="33">
        <v>23.742042282015905</v>
      </c>
      <c r="J644" s="33">
        <v>23.936351454510309</v>
      </c>
      <c r="K644" s="33">
        <v>23.593084893222617</v>
      </c>
      <c r="L644" s="33">
        <v>24.911095098192089</v>
      </c>
      <c r="M644" s="33">
        <v>26.950211186484069</v>
      </c>
      <c r="N644" s="33">
        <v>29.828932256374962</v>
      </c>
      <c r="O644" s="33">
        <v>30.986684779375739</v>
      </c>
      <c r="P644" s="33">
        <v>28.707095063972389</v>
      </c>
      <c r="Q644" s="33">
        <v>24.842137300235475</v>
      </c>
      <c r="R644" s="33">
        <v>21.163145050398274</v>
      </c>
      <c r="S644" s="33">
        <v>17.571357418340742</v>
      </c>
      <c r="T644" s="33">
        <v>16.54024885208856</v>
      </c>
      <c r="U644" s="33">
        <v>19.473231366199794</v>
      </c>
      <c r="V644" s="33">
        <v>18.247233650685864</v>
      </c>
      <c r="W644" s="33">
        <v>20.169227605253109</v>
      </c>
      <c r="X644" s="33">
        <v>24.258294890041725</v>
      </c>
      <c r="Y644" s="33">
        <v>34.077259030310366</v>
      </c>
      <c r="Z644" s="33">
        <v>32.458930101762327</v>
      </c>
      <c r="AA644" s="33">
        <v>27.9213941823859</v>
      </c>
      <c r="AB644" s="33">
        <v>53.222039794332801</v>
      </c>
      <c r="AC644" s="33">
        <v>41.335432718169621</v>
      </c>
      <c r="AD644" s="33">
        <v>22.039902354454398</v>
      </c>
      <c r="AE644" s="33">
        <v>21.174606520233898</v>
      </c>
      <c r="AF644" s="33">
        <v>23.184759814555022</v>
      </c>
      <c r="AG644" s="33">
        <v>17.684594069808373</v>
      </c>
      <c r="AH644" s="33">
        <v>21.500168281885102</v>
      </c>
      <c r="AI644" s="33">
        <v>21.209596226762816</v>
      </c>
    </row>
    <row r="645" spans="1:35" ht="14.5" x14ac:dyDescent="0.35">
      <c r="A645" s="8" t="str">
        <f t="shared" si="12"/>
        <v>InvestitionsquoteItalien</v>
      </c>
      <c r="B645" s="8">
        <v>645</v>
      </c>
      <c r="C645" s="32" t="s">
        <v>181</v>
      </c>
      <c r="D645" s="32" t="s">
        <v>3</v>
      </c>
      <c r="E645" s="32" t="s">
        <v>182</v>
      </c>
      <c r="F645" s="32" t="s">
        <v>343</v>
      </c>
      <c r="G645" s="32" t="s">
        <v>32</v>
      </c>
      <c r="H645" s="32" t="s">
        <v>376</v>
      </c>
      <c r="I645" s="33">
        <v>21.225762084412537</v>
      </c>
      <c r="J645" s="33">
        <v>21.191894074916917</v>
      </c>
      <c r="K645" s="33">
        <v>21.81209157800464</v>
      </c>
      <c r="L645" s="33">
        <v>21.284234657199658</v>
      </c>
      <c r="M645" s="33">
        <v>21.359805016756376</v>
      </c>
      <c r="N645" s="33">
        <v>21.673440853113888</v>
      </c>
      <c r="O645" s="33">
        <v>21.924244677741136</v>
      </c>
      <c r="P645" s="33">
        <v>21.994468818503869</v>
      </c>
      <c r="Q645" s="33">
        <v>21.562043147277603</v>
      </c>
      <c r="R645" s="33">
        <v>20.315957192285623</v>
      </c>
      <c r="S645" s="33">
        <v>20.238660770298125</v>
      </c>
      <c r="T645" s="33">
        <v>19.908849122883232</v>
      </c>
      <c r="U645" s="33">
        <v>18.482386234543597</v>
      </c>
      <c r="V645" s="33">
        <v>17.311894876889038</v>
      </c>
      <c r="W645" s="33">
        <v>16.839726359841332</v>
      </c>
      <c r="X645" s="33">
        <v>17.080914916207632</v>
      </c>
      <c r="Y645" s="33">
        <v>17.293462149611376</v>
      </c>
      <c r="Z645" s="33">
        <v>17.579462915586362</v>
      </c>
      <c r="AA645" s="33">
        <v>17.972205221899216</v>
      </c>
      <c r="AB645" s="33">
        <v>18.129177020587374</v>
      </c>
      <c r="AC645" s="33">
        <v>18.201815316297132</v>
      </c>
      <c r="AD645" s="33">
        <v>20.770526244947778</v>
      </c>
      <c r="AE645" s="33">
        <v>21.849498386373934</v>
      </c>
      <c r="AF645" s="33">
        <v>22.507536415631382</v>
      </c>
      <c r="AG645" s="33">
        <v>22.370591172996427</v>
      </c>
      <c r="AH645" s="33">
        <v>22.018958090411044</v>
      </c>
      <c r="AI645" s="33">
        <v>22.154385624493251</v>
      </c>
    </row>
    <row r="646" spans="1:35" ht="14.5" x14ac:dyDescent="0.35">
      <c r="A646" s="8" t="str">
        <f t="shared" si="12"/>
        <v>InvestitionsquoteKroatien</v>
      </c>
      <c r="B646" s="8">
        <v>646</v>
      </c>
      <c r="C646" s="32" t="s">
        <v>181</v>
      </c>
      <c r="D646" s="32" t="s">
        <v>27</v>
      </c>
      <c r="E646" s="32" t="s">
        <v>182</v>
      </c>
      <c r="F646" s="32" t="s">
        <v>343</v>
      </c>
      <c r="G646" s="32" t="s">
        <v>32</v>
      </c>
      <c r="H646" s="32" t="s">
        <v>376</v>
      </c>
      <c r="I646" s="33">
        <v>19.911271972850827</v>
      </c>
      <c r="J646" s="33">
        <v>20.409857356345892</v>
      </c>
      <c r="K646" s="33">
        <v>22.127257608467868</v>
      </c>
      <c r="L646" s="33">
        <v>25.564118512869793</v>
      </c>
      <c r="M646" s="33">
        <v>25.43406566614615</v>
      </c>
      <c r="N646" s="33">
        <v>25.183078100056161</v>
      </c>
      <c r="O646" s="33">
        <v>26.296523984421405</v>
      </c>
      <c r="P646" s="33">
        <v>26.495627331564037</v>
      </c>
      <c r="Q646" s="33">
        <v>27.853538510178293</v>
      </c>
      <c r="R646" s="33">
        <v>24.783019526675954</v>
      </c>
      <c r="S646" s="33">
        <v>20.817495857026337</v>
      </c>
      <c r="T646" s="33">
        <v>19.816492688121215</v>
      </c>
      <c r="U646" s="33">
        <v>19.205669984337355</v>
      </c>
      <c r="V646" s="33">
        <v>19.218588848040302</v>
      </c>
      <c r="W646" s="33">
        <v>18.791093468747295</v>
      </c>
      <c r="X646" s="33">
        <v>19.086804952824956</v>
      </c>
      <c r="Y646" s="33">
        <v>19.556772110626813</v>
      </c>
      <c r="Z646" s="33">
        <v>19.471138428056737</v>
      </c>
      <c r="AA646" s="33">
        <v>19.976896355526481</v>
      </c>
      <c r="AB646" s="33">
        <v>21.910458710650456</v>
      </c>
      <c r="AC646" s="33">
        <v>22.352543819736731</v>
      </c>
      <c r="AD646" s="33">
        <v>20.944733253763186</v>
      </c>
      <c r="AE646" s="33">
        <v>21.604340570822451</v>
      </c>
      <c r="AF646" s="33">
        <v>22.457644274430457</v>
      </c>
      <c r="AG646" s="33">
        <v>22.839902436920166</v>
      </c>
      <c r="AH646" s="33">
        <v>22.908100919443388</v>
      </c>
      <c r="AI646" s="33">
        <v>22.972504901251543</v>
      </c>
    </row>
    <row r="647" spans="1:35" ht="14.5" x14ac:dyDescent="0.35">
      <c r="A647" s="8" t="str">
        <f t="shared" si="12"/>
        <v>InvestitionsquoteLettland</v>
      </c>
      <c r="B647" s="8">
        <v>647</v>
      </c>
      <c r="C647" s="32" t="s">
        <v>181</v>
      </c>
      <c r="D647" s="32" t="s">
        <v>19</v>
      </c>
      <c r="E647" s="32" t="s">
        <v>182</v>
      </c>
      <c r="F647" s="32" t="s">
        <v>343</v>
      </c>
      <c r="G647" s="32" t="s">
        <v>32</v>
      </c>
      <c r="H647" s="32" t="s">
        <v>376</v>
      </c>
      <c r="I647" s="33">
        <v>25.198120024604503</v>
      </c>
      <c r="J647" s="33">
        <v>27.169453957096046</v>
      </c>
      <c r="K647" s="33">
        <v>24.301298637444763</v>
      </c>
      <c r="L647" s="33">
        <v>25.376554370283845</v>
      </c>
      <c r="M647" s="33">
        <v>29.438783238481609</v>
      </c>
      <c r="N647" s="33">
        <v>32.029700930042999</v>
      </c>
      <c r="O647" s="33">
        <v>35.321246458228117</v>
      </c>
      <c r="P647" s="33">
        <v>38.113507022301491</v>
      </c>
      <c r="Q647" s="33">
        <v>33.418151592868931</v>
      </c>
      <c r="R647" s="33">
        <v>22.916500969295807</v>
      </c>
      <c r="S647" s="33">
        <v>19.519809657532548</v>
      </c>
      <c r="T647" s="33">
        <v>23.725000340006879</v>
      </c>
      <c r="U647" s="33">
        <v>27.011565872974881</v>
      </c>
      <c r="V647" s="33">
        <v>24.964896004270322</v>
      </c>
      <c r="W647" s="33">
        <v>23.644227356035469</v>
      </c>
      <c r="X647" s="33">
        <v>22.307580863754019</v>
      </c>
      <c r="Y647" s="33">
        <v>20.169873913031058</v>
      </c>
      <c r="Z647" s="33">
        <v>21.526548085818845</v>
      </c>
      <c r="AA647" s="33">
        <v>22.903773038037269</v>
      </c>
      <c r="AB647" s="33">
        <v>22.724050461663342</v>
      </c>
      <c r="AC647" s="33">
        <v>23.029604774650171</v>
      </c>
      <c r="AD647" s="33">
        <v>22.92786500357748</v>
      </c>
      <c r="AE647" s="33">
        <v>23.015228926928742</v>
      </c>
      <c r="AF647" s="33">
        <v>24.870522679901558</v>
      </c>
      <c r="AG647" s="33">
        <v>23.32557494223666</v>
      </c>
      <c r="AH647" s="33">
        <v>23.332752983590851</v>
      </c>
      <c r="AI647" s="33">
        <v>23.482782616322211</v>
      </c>
    </row>
    <row r="648" spans="1:35" ht="14.5" x14ac:dyDescent="0.35">
      <c r="A648" s="8" t="str">
        <f t="shared" si="12"/>
        <v>InvestitionsquoteLitauen</v>
      </c>
      <c r="B648" s="8">
        <v>648</v>
      </c>
      <c r="C648" s="32" t="s">
        <v>181</v>
      </c>
      <c r="D648" s="32" t="s">
        <v>20</v>
      </c>
      <c r="E648" s="32" t="s">
        <v>182</v>
      </c>
      <c r="F648" s="32" t="s">
        <v>343</v>
      </c>
      <c r="G648" s="32" t="s">
        <v>32</v>
      </c>
      <c r="H648" s="32" t="s">
        <v>376</v>
      </c>
      <c r="I648" s="33">
        <v>19.106182574722677</v>
      </c>
      <c r="J648" s="33">
        <v>20.501418957497453</v>
      </c>
      <c r="K648" s="33">
        <v>20.688054208896805</v>
      </c>
      <c r="L648" s="33">
        <v>21.531753861469859</v>
      </c>
      <c r="M648" s="33">
        <v>22.803721986807044</v>
      </c>
      <c r="N648" s="33">
        <v>23.403148197034401</v>
      </c>
      <c r="O648" s="33">
        <v>26.012527714015111</v>
      </c>
      <c r="P648" s="33">
        <v>28.582533755182705</v>
      </c>
      <c r="Q648" s="33">
        <v>26.048079894502052</v>
      </c>
      <c r="R648" s="33">
        <v>17.834271168771082</v>
      </c>
      <c r="S648" s="33">
        <v>17.085010788611534</v>
      </c>
      <c r="T648" s="33">
        <v>18.798871064724505</v>
      </c>
      <c r="U648" s="33">
        <v>17.577901368905273</v>
      </c>
      <c r="V648" s="33">
        <v>18.670655499235391</v>
      </c>
      <c r="W648" s="33">
        <v>19.107539577584589</v>
      </c>
      <c r="X648" s="33">
        <v>19.597251227340507</v>
      </c>
      <c r="Y648" s="33">
        <v>19.91901227953128</v>
      </c>
      <c r="Z648" s="33">
        <v>20.137363969575077</v>
      </c>
      <c r="AA648" s="33">
        <v>20.69209574426409</v>
      </c>
      <c r="AB648" s="33">
        <v>21.20031121526474</v>
      </c>
      <c r="AC648" s="33">
        <v>21.43370852772955</v>
      </c>
      <c r="AD648" s="33">
        <v>22.485932343277995</v>
      </c>
      <c r="AE648" s="33">
        <v>22.479840771970128</v>
      </c>
      <c r="AF648" s="33">
        <v>23.683127480000429</v>
      </c>
      <c r="AG648" s="33">
        <v>22.443522104392947</v>
      </c>
      <c r="AH648" s="33">
        <v>22.673750467818021</v>
      </c>
      <c r="AI648" s="33">
        <v>22.983625492051278</v>
      </c>
    </row>
    <row r="649" spans="1:35" ht="14.5" x14ac:dyDescent="0.35">
      <c r="A649" s="8" t="str">
        <f t="shared" si="12"/>
        <v>InvestitionsquoteLuxemburg</v>
      </c>
      <c r="B649" s="8">
        <v>649</v>
      </c>
      <c r="C649" s="32" t="s">
        <v>181</v>
      </c>
      <c r="D649" s="32" t="s">
        <v>10</v>
      </c>
      <c r="E649" s="32" t="s">
        <v>182</v>
      </c>
      <c r="F649" s="32" t="s">
        <v>343</v>
      </c>
      <c r="G649" s="32" t="s">
        <v>32</v>
      </c>
      <c r="H649" s="32" t="s">
        <v>376</v>
      </c>
      <c r="I649" s="33">
        <v>20.625049214675172</v>
      </c>
      <c r="J649" s="33">
        <v>21.879162759962462</v>
      </c>
      <c r="K649" s="33">
        <v>21.302670135527883</v>
      </c>
      <c r="L649" s="33">
        <v>21.048991336886118</v>
      </c>
      <c r="M649" s="33">
        <v>21.243276282317566</v>
      </c>
      <c r="N649" s="33">
        <v>19.34778222244385</v>
      </c>
      <c r="O649" s="33">
        <v>18.215042845584716</v>
      </c>
      <c r="P649" s="33">
        <v>18.917642308172542</v>
      </c>
      <c r="Q649" s="33">
        <v>20.144085563550309</v>
      </c>
      <c r="R649" s="33">
        <v>18.019248802967628</v>
      </c>
      <c r="S649" s="33">
        <v>16.824085813362917</v>
      </c>
      <c r="T649" s="33">
        <v>19.213252031034575</v>
      </c>
      <c r="U649" s="33">
        <v>19.177522189628906</v>
      </c>
      <c r="V649" s="33">
        <v>18.454270530155213</v>
      </c>
      <c r="W649" s="33">
        <v>19.151742029359358</v>
      </c>
      <c r="X649" s="33">
        <v>17.309460440358095</v>
      </c>
      <c r="Y649" s="33">
        <v>17.284831163923613</v>
      </c>
      <c r="Z649" s="33">
        <v>17.81132421893669</v>
      </c>
      <c r="AA649" s="33">
        <v>16.203413240862286</v>
      </c>
      <c r="AB649" s="33">
        <v>18.080143158432925</v>
      </c>
      <c r="AC649" s="33">
        <v>16.69354802464251</v>
      </c>
      <c r="AD649" s="33">
        <v>18.182163672460497</v>
      </c>
      <c r="AE649" s="33">
        <v>17.514788014807365</v>
      </c>
      <c r="AF649" s="33">
        <v>18.13124309509994</v>
      </c>
      <c r="AG649" s="33">
        <v>16.820600969491231</v>
      </c>
      <c r="AH649" s="33">
        <v>16.760281249904008</v>
      </c>
      <c r="AI649" s="33">
        <v>16.720139374164305</v>
      </c>
    </row>
    <row r="650" spans="1:35" ht="14.5" x14ac:dyDescent="0.35">
      <c r="A650" s="8" t="str">
        <f t="shared" si="12"/>
        <v>InvestitionsquoteMalta</v>
      </c>
      <c r="B650" s="8">
        <v>650</v>
      </c>
      <c r="C650" s="32" t="s">
        <v>181</v>
      </c>
      <c r="D650" s="32" t="s">
        <v>16</v>
      </c>
      <c r="E650" s="32" t="s">
        <v>182</v>
      </c>
      <c r="F650" s="32" t="s">
        <v>343</v>
      </c>
      <c r="G650" s="32" t="s">
        <v>32</v>
      </c>
      <c r="H650" s="32" t="s">
        <v>376</v>
      </c>
      <c r="I650" s="33">
        <v>23.720458346177093</v>
      </c>
      <c r="J650" s="33">
        <v>21.371981581938115</v>
      </c>
      <c r="K650" s="33">
        <v>17.445710628538922</v>
      </c>
      <c r="L650" s="33">
        <v>21.8553422793137</v>
      </c>
      <c r="M650" s="33">
        <v>21.144122268247397</v>
      </c>
      <c r="N650" s="33">
        <v>22.543586471708423</v>
      </c>
      <c r="O650" s="33">
        <v>20.444674077281775</v>
      </c>
      <c r="P650" s="33">
        <v>21.976778195247991</v>
      </c>
      <c r="Q650" s="33">
        <v>20.215761354088503</v>
      </c>
      <c r="R650" s="33">
        <v>19.729946800473943</v>
      </c>
      <c r="S650" s="33">
        <v>20.822269957067785</v>
      </c>
      <c r="T650" s="33">
        <v>17.989111038119898</v>
      </c>
      <c r="U650" s="33">
        <v>19.776695109005193</v>
      </c>
      <c r="V650" s="33">
        <v>17.295537913100386</v>
      </c>
      <c r="W650" s="33">
        <v>16.839992579728801</v>
      </c>
      <c r="X650" s="33">
        <v>23.663369339455123</v>
      </c>
      <c r="Y650" s="33">
        <v>21.315882971261946</v>
      </c>
      <c r="Z650" s="33">
        <v>18.697913882956954</v>
      </c>
      <c r="AA650" s="33">
        <v>19.111413611646825</v>
      </c>
      <c r="AB650" s="33">
        <v>20.076866362983552</v>
      </c>
      <c r="AC650" s="33">
        <v>21.017888647473821</v>
      </c>
      <c r="AD650" s="33">
        <v>22.926079943953699</v>
      </c>
      <c r="AE650" s="33">
        <v>24.239869402146439</v>
      </c>
      <c r="AF650" s="33">
        <v>18.641896871831175</v>
      </c>
      <c r="AG650" s="33">
        <v>18.647048615325961</v>
      </c>
      <c r="AH650" s="33">
        <v>18.663089596360134</v>
      </c>
      <c r="AI650" s="33">
        <v>18.504052685703996</v>
      </c>
    </row>
    <row r="651" spans="1:35" ht="14.5" x14ac:dyDescent="0.35">
      <c r="A651" s="8" t="str">
        <f t="shared" si="12"/>
        <v>InvestitionsquoteNiederlande</v>
      </c>
      <c r="B651" s="8">
        <v>651</v>
      </c>
      <c r="C651" s="32" t="s">
        <v>181</v>
      </c>
      <c r="D651" s="32" t="s">
        <v>1</v>
      </c>
      <c r="E651" s="32" t="s">
        <v>182</v>
      </c>
      <c r="F651" s="32" t="s">
        <v>343</v>
      </c>
      <c r="G651" s="32" t="s">
        <v>32</v>
      </c>
      <c r="H651" s="32" t="s">
        <v>376</v>
      </c>
      <c r="I651" s="33">
        <v>22.527869860302395</v>
      </c>
      <c r="J651" s="33">
        <v>22.092139619539449</v>
      </c>
      <c r="K651" s="33">
        <v>21.014474021725945</v>
      </c>
      <c r="L651" s="33">
        <v>20.516176896141204</v>
      </c>
      <c r="M651" s="33">
        <v>20.178978240053581</v>
      </c>
      <c r="N651" s="33">
        <v>20.312336157303452</v>
      </c>
      <c r="O651" s="33">
        <v>20.909567550268619</v>
      </c>
      <c r="P651" s="33">
        <v>23.103849704949621</v>
      </c>
      <c r="Q651" s="33">
        <v>21.931094627813032</v>
      </c>
      <c r="R651" s="33">
        <v>21.082464656530824</v>
      </c>
      <c r="S651" s="33">
        <v>19.440081365800857</v>
      </c>
      <c r="T651" s="33">
        <v>19.931464772801753</v>
      </c>
      <c r="U651" s="33">
        <v>18.590405814363326</v>
      </c>
      <c r="V651" s="33">
        <v>18.199219612751232</v>
      </c>
      <c r="W651" s="33">
        <v>17.389817970696715</v>
      </c>
      <c r="X651" s="33">
        <v>21.806843780169487</v>
      </c>
      <c r="Y651" s="33">
        <v>19.294199326552576</v>
      </c>
      <c r="Z651" s="33">
        <v>19.758250861344511</v>
      </c>
      <c r="AA651" s="33">
        <v>19.951020802186786</v>
      </c>
      <c r="AB651" s="33">
        <v>20.907555976557273</v>
      </c>
      <c r="AC651" s="33">
        <v>21.273958525983421</v>
      </c>
      <c r="AD651" s="33">
        <v>20.685884134372724</v>
      </c>
      <c r="AE651" s="33">
        <v>20.468696544645908</v>
      </c>
      <c r="AF651" s="33">
        <v>20.095934896904176</v>
      </c>
      <c r="AG651" s="33">
        <v>19.618962551569524</v>
      </c>
      <c r="AH651" s="33">
        <v>19.429246599085197</v>
      </c>
      <c r="AI651" s="33">
        <v>19.35057045862251</v>
      </c>
    </row>
    <row r="652" spans="1:35" ht="14.5" x14ac:dyDescent="0.35">
      <c r="A652" s="8" t="str">
        <f t="shared" si="12"/>
        <v>InvestitionsquoteÖsterreich</v>
      </c>
      <c r="B652" s="8">
        <v>652</v>
      </c>
      <c r="C652" s="32" t="s">
        <v>181</v>
      </c>
      <c r="D652" s="32" t="s">
        <v>56</v>
      </c>
      <c r="E652" s="32" t="s">
        <v>182</v>
      </c>
      <c r="F652" s="32" t="s">
        <v>343</v>
      </c>
      <c r="G652" s="32" t="s">
        <v>32</v>
      </c>
      <c r="H652" s="32" t="s">
        <v>376</v>
      </c>
      <c r="I652" s="33">
        <v>25.706050842063437</v>
      </c>
      <c r="J652" s="33">
        <v>24.927919669349006</v>
      </c>
      <c r="K652" s="33">
        <v>23.623082360269031</v>
      </c>
      <c r="L652" s="33">
        <v>24.194126967809325</v>
      </c>
      <c r="M652" s="33">
        <v>23.768269701261779</v>
      </c>
      <c r="N652" s="33">
        <v>23.234579554429104</v>
      </c>
      <c r="O652" s="33">
        <v>22.830690506693962</v>
      </c>
      <c r="P652" s="33">
        <v>23.13940558778944</v>
      </c>
      <c r="Q652" s="33">
        <v>23.53379965200849</v>
      </c>
      <c r="R652" s="33">
        <v>22.663698881596346</v>
      </c>
      <c r="S652" s="33">
        <v>21.861169472192881</v>
      </c>
      <c r="T652" s="33">
        <v>22.707363215399447</v>
      </c>
      <c r="U652" s="33">
        <v>22.952758367778578</v>
      </c>
      <c r="V652" s="33">
        <v>23.312121701774981</v>
      </c>
      <c r="W652" s="33">
        <v>22.967191587135943</v>
      </c>
      <c r="X652" s="33">
        <v>22.895959612199945</v>
      </c>
      <c r="Y652" s="33">
        <v>23.321906869823788</v>
      </c>
      <c r="Z652" s="33">
        <v>23.845934152638659</v>
      </c>
      <c r="AA652" s="33">
        <v>24.313585709838602</v>
      </c>
      <c r="AB652" s="33">
        <v>25.080109818683937</v>
      </c>
      <c r="AC652" s="33">
        <v>25.134262678669611</v>
      </c>
      <c r="AD652" s="33">
        <v>25.875773972563959</v>
      </c>
      <c r="AE652" s="33">
        <v>25.474171749356874</v>
      </c>
      <c r="AF652" s="33">
        <v>24.901236553220684</v>
      </c>
      <c r="AG652" s="33">
        <v>23.795576867878669</v>
      </c>
      <c r="AH652" s="33">
        <v>23.63757723927241</v>
      </c>
      <c r="AI652" s="33">
        <v>23.705931771933017</v>
      </c>
    </row>
    <row r="653" spans="1:35" ht="14.5" x14ac:dyDescent="0.35">
      <c r="A653" s="8" t="str">
        <f t="shared" si="12"/>
        <v>InvestitionsquotePolen</v>
      </c>
      <c r="B653" s="8">
        <v>653</v>
      </c>
      <c r="C653" s="32" t="s">
        <v>181</v>
      </c>
      <c r="D653" s="32" t="s">
        <v>21</v>
      </c>
      <c r="E653" s="32" t="s">
        <v>182</v>
      </c>
      <c r="F653" s="32" t="s">
        <v>343</v>
      </c>
      <c r="G653" s="32" t="s">
        <v>32</v>
      </c>
      <c r="H653" s="32" t="s">
        <v>376</v>
      </c>
      <c r="I653" s="33">
        <v>23.812742044703185</v>
      </c>
      <c r="J653" s="33">
        <v>20.565767440675916</v>
      </c>
      <c r="K653" s="33">
        <v>18.543252000589131</v>
      </c>
      <c r="L653" s="33">
        <v>18.250919704800349</v>
      </c>
      <c r="M653" s="33">
        <v>18.599567499058505</v>
      </c>
      <c r="N653" s="33">
        <v>19.115105009297356</v>
      </c>
      <c r="O653" s="33">
        <v>20.687364620938627</v>
      </c>
      <c r="P653" s="33">
        <v>22.692718360895554</v>
      </c>
      <c r="Q653" s="33">
        <v>23.21873747984182</v>
      </c>
      <c r="R653" s="33">
        <v>21.639028702193301</v>
      </c>
      <c r="S653" s="33">
        <v>19.610376998578019</v>
      </c>
      <c r="T653" s="33">
        <v>20.398098386441891</v>
      </c>
      <c r="U653" s="33">
        <v>19.423735792810199</v>
      </c>
      <c r="V653" s="33">
        <v>18.801014551511567</v>
      </c>
      <c r="W653" s="33">
        <v>19.984796966410066</v>
      </c>
      <c r="X653" s="33">
        <v>20.241063593219138</v>
      </c>
      <c r="Y653" s="33">
        <v>18.347017085039337</v>
      </c>
      <c r="Z653" s="33">
        <v>17.474043937509141</v>
      </c>
      <c r="AA653" s="33">
        <v>18.755747729894061</v>
      </c>
      <c r="AB653" s="33">
        <v>19.145617691813364</v>
      </c>
      <c r="AC653" s="33">
        <v>18.397492243670829</v>
      </c>
      <c r="AD653" s="33">
        <v>16.927933607813287</v>
      </c>
      <c r="AE653" s="33">
        <v>16.436170727381203</v>
      </c>
      <c r="AF653" s="33">
        <v>17.743392099623414</v>
      </c>
      <c r="AG653" s="33">
        <v>17.520156660488002</v>
      </c>
      <c r="AH653" s="33">
        <v>17.793322025610852</v>
      </c>
      <c r="AI653" s="33">
        <v>18.244412203909377</v>
      </c>
    </row>
    <row r="654" spans="1:35" ht="14.5" x14ac:dyDescent="0.35">
      <c r="A654" s="8" t="str">
        <f t="shared" si="12"/>
        <v>InvestitionsquotePortugal</v>
      </c>
      <c r="B654" s="8">
        <v>654</v>
      </c>
      <c r="C654" s="32" t="s">
        <v>181</v>
      </c>
      <c r="D654" s="32" t="s">
        <v>7</v>
      </c>
      <c r="E654" s="32" t="s">
        <v>182</v>
      </c>
      <c r="F654" s="32" t="s">
        <v>343</v>
      </c>
      <c r="G654" s="32" t="s">
        <v>32</v>
      </c>
      <c r="H654" s="32" t="s">
        <v>376</v>
      </c>
      <c r="I654" s="33">
        <v>28.003037040209634</v>
      </c>
      <c r="J654" s="33">
        <v>27.381594549806664</v>
      </c>
      <c r="K654" s="33">
        <v>25.857101469404991</v>
      </c>
      <c r="L654" s="33">
        <v>23.760436071169639</v>
      </c>
      <c r="M654" s="33">
        <v>23.4240688243686</v>
      </c>
      <c r="N654" s="33">
        <v>23.126575580232949</v>
      </c>
      <c r="O654" s="33">
        <v>22.532850556806938</v>
      </c>
      <c r="P654" s="33">
        <v>22.509621992735497</v>
      </c>
      <c r="Q654" s="33">
        <v>22.852233465920129</v>
      </c>
      <c r="R654" s="33">
        <v>21.201598026182271</v>
      </c>
      <c r="S654" s="33">
        <v>20.648035921192211</v>
      </c>
      <c r="T654" s="33">
        <v>18.484113930511914</v>
      </c>
      <c r="U654" s="33">
        <v>15.878159806525263</v>
      </c>
      <c r="V654" s="33">
        <v>14.83091617611646</v>
      </c>
      <c r="W654" s="33">
        <v>15.110744647250627</v>
      </c>
      <c r="X654" s="33">
        <v>15.654076224952298</v>
      </c>
      <c r="Y654" s="33">
        <v>15.726721851177802</v>
      </c>
      <c r="Z654" s="33">
        <v>17.085665066229655</v>
      </c>
      <c r="AA654" s="33">
        <v>17.828785396128836</v>
      </c>
      <c r="AB654" s="33">
        <v>18.432825974556376</v>
      </c>
      <c r="AC654" s="33">
        <v>19.496300850558139</v>
      </c>
      <c r="AD654" s="33">
        <v>20.502975142937117</v>
      </c>
      <c r="AE654" s="33">
        <v>20.573240131154208</v>
      </c>
      <c r="AF654" s="33">
        <v>20.114030629322663</v>
      </c>
      <c r="AG654" s="33">
        <v>19.580768316180457</v>
      </c>
      <c r="AH654" s="33">
        <v>19.821189628041441</v>
      </c>
      <c r="AI654" s="33">
        <v>20.147075417245894</v>
      </c>
    </row>
    <row r="655" spans="1:35" ht="14.5" x14ac:dyDescent="0.35">
      <c r="A655" s="8" t="str">
        <f t="shared" si="12"/>
        <v>InvestitionsquoteRumänien</v>
      </c>
      <c r="B655" s="8">
        <v>655</v>
      </c>
      <c r="C655" s="32" t="s">
        <v>181</v>
      </c>
      <c r="D655" s="32" t="s">
        <v>99</v>
      </c>
      <c r="E655" s="32" t="s">
        <v>182</v>
      </c>
      <c r="F655" s="32" t="s">
        <v>343</v>
      </c>
      <c r="G655" s="32" t="s">
        <v>32</v>
      </c>
      <c r="H655" s="32" t="s">
        <v>376</v>
      </c>
      <c r="I655" s="33">
        <v>19.119854586821312</v>
      </c>
      <c r="J655" s="33">
        <v>21.039773066078318</v>
      </c>
      <c r="K655" s="33">
        <v>21.463630871072819</v>
      </c>
      <c r="L655" s="33">
        <v>22.740076491001364</v>
      </c>
      <c r="M655" s="33">
        <v>22.295331197279804</v>
      </c>
      <c r="N655" s="33">
        <v>23.362941065738926</v>
      </c>
      <c r="O655" s="33">
        <v>26.616116675370442</v>
      </c>
      <c r="P655" s="33">
        <v>35.342584174906207</v>
      </c>
      <c r="Q655" s="33">
        <v>37.287095405784399</v>
      </c>
      <c r="R655" s="33">
        <v>26.004049574323819</v>
      </c>
      <c r="S655" s="33">
        <v>25.671239416188051</v>
      </c>
      <c r="T655" s="33">
        <v>26.768244399601521</v>
      </c>
      <c r="U655" s="33">
        <v>27.008314351713974</v>
      </c>
      <c r="V655" s="33">
        <v>24.405130186152107</v>
      </c>
      <c r="W655" s="33">
        <v>24.61265800076244</v>
      </c>
      <c r="X655" s="33">
        <v>24.92217377331243</v>
      </c>
      <c r="Y655" s="33">
        <v>23.037869833499304</v>
      </c>
      <c r="Z655" s="33">
        <v>22.877676806936417</v>
      </c>
      <c r="AA655" s="33">
        <v>21.06485630327408</v>
      </c>
      <c r="AB655" s="33">
        <v>23.111479679614174</v>
      </c>
      <c r="AC655" s="33">
        <v>23.330500575433167</v>
      </c>
      <c r="AD655" s="33">
        <v>24.37415550812096</v>
      </c>
      <c r="AE655" s="33">
        <v>25.036222965921766</v>
      </c>
      <c r="AF655" s="33">
        <v>26.978605892977114</v>
      </c>
      <c r="AG655" s="33">
        <v>26.975803338080873</v>
      </c>
      <c r="AH655" s="33">
        <v>27.804443936473632</v>
      </c>
      <c r="AI655" s="33">
        <v>28.756257086888372</v>
      </c>
    </row>
    <row r="656" spans="1:35" ht="14.5" x14ac:dyDescent="0.35">
      <c r="A656" s="8" t="str">
        <f t="shared" si="12"/>
        <v>InvestitionsquoteSchweden</v>
      </c>
      <c r="B656" s="8">
        <v>656</v>
      </c>
      <c r="C656" s="32" t="s">
        <v>181</v>
      </c>
      <c r="D656" s="32" t="s">
        <v>13</v>
      </c>
      <c r="E656" s="32" t="s">
        <v>182</v>
      </c>
      <c r="F656" s="32" t="s">
        <v>343</v>
      </c>
      <c r="G656" s="32" t="s">
        <v>32</v>
      </c>
      <c r="H656" s="32" t="s">
        <v>376</v>
      </c>
      <c r="I656" s="33">
        <v>21.743074323623066</v>
      </c>
      <c r="J656" s="33">
        <v>22.180222844228222</v>
      </c>
      <c r="K656" s="33">
        <v>21.666594326508648</v>
      </c>
      <c r="L656" s="33">
        <v>21.098695021105545</v>
      </c>
      <c r="M656" s="33">
        <v>21.346822840347784</v>
      </c>
      <c r="N656" s="33">
        <v>21.509384071351533</v>
      </c>
      <c r="O656" s="33">
        <v>22.557268387567785</v>
      </c>
      <c r="P656" s="33">
        <v>23.509435409194811</v>
      </c>
      <c r="Q656" s="33">
        <v>23.995065876271305</v>
      </c>
      <c r="R656" s="33">
        <v>22.066145611315491</v>
      </c>
      <c r="S656" s="33">
        <v>22.046407591542916</v>
      </c>
      <c r="T656" s="33">
        <v>22.406341982841344</v>
      </c>
      <c r="U656" s="33">
        <v>22.257358816403329</v>
      </c>
      <c r="V656" s="33">
        <v>21.965343440751813</v>
      </c>
      <c r="W656" s="33">
        <v>22.692833912298234</v>
      </c>
      <c r="X656" s="33">
        <v>23.238923895461568</v>
      </c>
      <c r="Y656" s="33">
        <v>23.850123059954591</v>
      </c>
      <c r="Z656" s="33">
        <v>24.565412302715284</v>
      </c>
      <c r="AA656" s="33">
        <v>24.58845388033372</v>
      </c>
      <c r="AB656" s="33">
        <v>23.824984210608921</v>
      </c>
      <c r="AC656" s="33">
        <v>24.521856100544557</v>
      </c>
      <c r="AD656" s="33">
        <v>25.051163100498531</v>
      </c>
      <c r="AE656" s="33">
        <v>25.549566758979342</v>
      </c>
      <c r="AF656" s="33">
        <v>25.030238337878284</v>
      </c>
      <c r="AG656" s="33">
        <v>24.237960041053906</v>
      </c>
      <c r="AH656" s="33">
        <v>24.141063756985893</v>
      </c>
      <c r="AI656" s="33">
        <v>24.410809508451635</v>
      </c>
    </row>
    <row r="657" spans="1:35" ht="14.5" x14ac:dyDescent="0.35">
      <c r="A657" s="8" t="str">
        <f t="shared" si="12"/>
        <v>InvestitionsquoteSlowakei</v>
      </c>
      <c r="B657" s="8">
        <v>657</v>
      </c>
      <c r="C657" s="32" t="s">
        <v>181</v>
      </c>
      <c r="D657" s="32" t="s">
        <v>23</v>
      </c>
      <c r="E657" s="32" t="s">
        <v>182</v>
      </c>
      <c r="F657" s="32" t="s">
        <v>343</v>
      </c>
      <c r="G657" s="32" t="s">
        <v>32</v>
      </c>
      <c r="H657" s="32" t="s">
        <v>376</v>
      </c>
      <c r="I657" s="33">
        <v>26.907688416793118</v>
      </c>
      <c r="J657" s="33">
        <v>29.749324487791228</v>
      </c>
      <c r="K657" s="33">
        <v>28.457057922371305</v>
      </c>
      <c r="L657" s="33">
        <v>25.310682368014287</v>
      </c>
      <c r="M657" s="33">
        <v>24.721611068596076</v>
      </c>
      <c r="N657" s="33">
        <v>27.097913712136435</v>
      </c>
      <c r="O657" s="33">
        <v>26.375665272382349</v>
      </c>
      <c r="P657" s="33">
        <v>26.22978219614534</v>
      </c>
      <c r="Q657" s="33">
        <v>25.63015085345539</v>
      </c>
      <c r="R657" s="33">
        <v>21.69994270557692</v>
      </c>
      <c r="S657" s="33">
        <v>21.849761446424754</v>
      </c>
      <c r="T657" s="33">
        <v>23.941504547707304</v>
      </c>
      <c r="U657" s="33">
        <v>21.050447864843019</v>
      </c>
      <c r="V657" s="33">
        <v>21.191047483544939</v>
      </c>
      <c r="W657" s="33">
        <v>21.176127153964813</v>
      </c>
      <c r="X657" s="33">
        <v>24.320253607095626</v>
      </c>
      <c r="Y657" s="33">
        <v>21.660112029168747</v>
      </c>
      <c r="Z657" s="33">
        <v>21.273522723527662</v>
      </c>
      <c r="AA657" s="33">
        <v>21.344744278373298</v>
      </c>
      <c r="AB657" s="33">
        <v>21.681271318649355</v>
      </c>
      <c r="AC657" s="33">
        <v>19.780959832740677</v>
      </c>
      <c r="AD657" s="33">
        <v>19.585043154178113</v>
      </c>
      <c r="AE657" s="33">
        <v>19.586424025739269</v>
      </c>
      <c r="AF657" s="33">
        <v>22.345546535154483</v>
      </c>
      <c r="AG657" s="33">
        <v>21.199090023937913</v>
      </c>
      <c r="AH657" s="33">
        <v>21.937702761537729</v>
      </c>
      <c r="AI657" s="33">
        <v>21.981010379077656</v>
      </c>
    </row>
    <row r="658" spans="1:35" ht="14.5" x14ac:dyDescent="0.35">
      <c r="A658" s="8" t="str">
        <f t="shared" si="12"/>
        <v>InvestitionsquoteSlowenien</v>
      </c>
      <c r="B658" s="8">
        <v>658</v>
      </c>
      <c r="C658" s="32" t="s">
        <v>181</v>
      </c>
      <c r="D658" s="32" t="s">
        <v>26</v>
      </c>
      <c r="E658" s="32" t="s">
        <v>182</v>
      </c>
      <c r="F658" s="32" t="s">
        <v>343</v>
      </c>
      <c r="G658" s="32" t="s">
        <v>32</v>
      </c>
      <c r="H658" s="32" t="s">
        <v>376</v>
      </c>
      <c r="I658" s="33">
        <v>27.592686708036336</v>
      </c>
      <c r="J658" s="33">
        <v>26.615613280630594</v>
      </c>
      <c r="K658" s="33">
        <v>24.864142986847639</v>
      </c>
      <c r="L658" s="33">
        <v>25.264833305354518</v>
      </c>
      <c r="M658" s="33">
        <v>26.212214925268629</v>
      </c>
      <c r="N658" s="33">
        <v>26.784161208119912</v>
      </c>
      <c r="O658" s="33">
        <v>27.901505826594114</v>
      </c>
      <c r="P658" s="33">
        <v>28.763219185669257</v>
      </c>
      <c r="Q658" s="33">
        <v>29.586230742633219</v>
      </c>
      <c r="R658" s="33">
        <v>24.416563053389094</v>
      </c>
      <c r="S658" s="33">
        <v>21.221593541110622</v>
      </c>
      <c r="T658" s="33">
        <v>20.084845364104005</v>
      </c>
      <c r="U658" s="33">
        <v>19.167669906533106</v>
      </c>
      <c r="V658" s="33">
        <v>19.833735048737182</v>
      </c>
      <c r="W658" s="33">
        <v>19.436568929189583</v>
      </c>
      <c r="X658" s="33">
        <v>18.917651606527684</v>
      </c>
      <c r="Y658" s="33">
        <v>17.779975388097316</v>
      </c>
      <c r="Z658" s="33">
        <v>18.493727226062909</v>
      </c>
      <c r="AA658" s="33">
        <v>19.530275981667504</v>
      </c>
      <c r="AB658" s="33">
        <v>19.75839165885359</v>
      </c>
      <c r="AC658" s="33">
        <v>19.0238924060789</v>
      </c>
      <c r="AD658" s="33">
        <v>20.271170345993525</v>
      </c>
      <c r="AE658" s="33">
        <v>21.921612433373628</v>
      </c>
      <c r="AF658" s="33">
        <v>21.335301707988773</v>
      </c>
      <c r="AG658" s="33">
        <v>20.813607692898682</v>
      </c>
      <c r="AH658" s="33">
        <v>20.803012320672064</v>
      </c>
      <c r="AI658" s="33">
        <v>21.044378552482257</v>
      </c>
    </row>
    <row r="659" spans="1:35" ht="14.5" x14ac:dyDescent="0.35">
      <c r="A659" s="8" t="str">
        <f t="shared" si="12"/>
        <v>InvestitionsquoteSpanien</v>
      </c>
      <c r="B659" s="8">
        <v>659</v>
      </c>
      <c r="C659" s="32" t="s">
        <v>181</v>
      </c>
      <c r="D659" s="32" t="s">
        <v>8</v>
      </c>
      <c r="E659" s="32" t="s">
        <v>182</v>
      </c>
      <c r="F659" s="32" t="s">
        <v>343</v>
      </c>
      <c r="G659" s="32" t="s">
        <v>32</v>
      </c>
      <c r="H659" s="32" t="s">
        <v>376</v>
      </c>
      <c r="I659" s="33">
        <v>25.972676270791222</v>
      </c>
      <c r="J659" s="33">
        <v>25.900695904747508</v>
      </c>
      <c r="K659" s="33">
        <v>26.177335197080602</v>
      </c>
      <c r="L659" s="33">
        <v>27.123908192898067</v>
      </c>
      <c r="M659" s="33">
        <v>27.825300357301071</v>
      </c>
      <c r="N659" s="33">
        <v>29.028403593493096</v>
      </c>
      <c r="O659" s="33">
        <v>30.045493623728326</v>
      </c>
      <c r="P659" s="33">
        <v>29.875800549584657</v>
      </c>
      <c r="Q659" s="33">
        <v>27.856624045334911</v>
      </c>
      <c r="R659" s="33">
        <v>23.162191632727239</v>
      </c>
      <c r="S659" s="33">
        <v>21.874213778089299</v>
      </c>
      <c r="T659" s="33">
        <v>20.147002404813367</v>
      </c>
      <c r="U659" s="33">
        <v>18.710592259962702</v>
      </c>
      <c r="V659" s="33">
        <v>17.598366697476337</v>
      </c>
      <c r="W659" s="33">
        <v>18.029951422062101</v>
      </c>
      <c r="X659" s="33">
        <v>18.298942519262042</v>
      </c>
      <c r="Y659" s="33">
        <v>18.191718901802101</v>
      </c>
      <c r="Z659" s="33">
        <v>18.906193377229872</v>
      </c>
      <c r="AA659" s="33">
        <v>19.673902642632534</v>
      </c>
      <c r="AB659" s="33">
        <v>20.305014716321956</v>
      </c>
      <c r="AC659" s="33">
        <v>20.615932852408843</v>
      </c>
      <c r="AD659" s="33">
        <v>20.199534753463045</v>
      </c>
      <c r="AE659" s="33">
        <v>20.411770572694667</v>
      </c>
      <c r="AF659" s="33">
        <v>19.709889182846965</v>
      </c>
      <c r="AG659" s="33">
        <v>19.57167657326163</v>
      </c>
      <c r="AH659" s="33">
        <v>19.743668961082125</v>
      </c>
      <c r="AI659" s="33">
        <v>20.062921677235249</v>
      </c>
    </row>
    <row r="660" spans="1:35" ht="14.5" x14ac:dyDescent="0.35">
      <c r="A660" s="8" t="str">
        <f t="shared" si="12"/>
        <v>InvestitionsquoteTschechische Republik</v>
      </c>
      <c r="B660" s="8">
        <v>660</v>
      </c>
      <c r="C660" s="32" t="s">
        <v>181</v>
      </c>
      <c r="D660" s="32" t="s">
        <v>22</v>
      </c>
      <c r="E660" s="32" t="s">
        <v>182</v>
      </c>
      <c r="F660" s="32" t="s">
        <v>343</v>
      </c>
      <c r="G660" s="32" t="s">
        <v>32</v>
      </c>
      <c r="H660" s="32" t="s">
        <v>376</v>
      </c>
      <c r="I660" s="33">
        <v>31.105846564153854</v>
      </c>
      <c r="J660" s="33">
        <v>31.000079488372702</v>
      </c>
      <c r="K660" s="33">
        <v>29.634463883073401</v>
      </c>
      <c r="L660" s="33">
        <v>29.251583987982478</v>
      </c>
      <c r="M660" s="33">
        <v>28.580464198029844</v>
      </c>
      <c r="N660" s="33">
        <v>28.524859259241243</v>
      </c>
      <c r="O660" s="33">
        <v>28.15107816665779</v>
      </c>
      <c r="P660" s="33">
        <v>29.666555948212803</v>
      </c>
      <c r="Q660" s="33">
        <v>28.905671835790098</v>
      </c>
      <c r="R660" s="33">
        <v>27.184150064440416</v>
      </c>
      <c r="S660" s="33">
        <v>26.521962076414496</v>
      </c>
      <c r="T660" s="33">
        <v>26.098348006460974</v>
      </c>
      <c r="U660" s="33">
        <v>25.375110540876932</v>
      </c>
      <c r="V660" s="33">
        <v>24.775372384481592</v>
      </c>
      <c r="W660" s="33">
        <v>24.740822902559646</v>
      </c>
      <c r="X660" s="33">
        <v>25.676462058986466</v>
      </c>
      <c r="Y660" s="33">
        <v>24.309347660452239</v>
      </c>
      <c r="Z660" s="33">
        <v>23.727406405135476</v>
      </c>
      <c r="AA660" s="33">
        <v>24.845661060091423</v>
      </c>
      <c r="AB660" s="33">
        <v>25.772045532002835</v>
      </c>
      <c r="AC660" s="33">
        <v>25.535360287479165</v>
      </c>
      <c r="AD660" s="33">
        <v>26.236957522922179</v>
      </c>
      <c r="AE660" s="33">
        <v>27.687765111196345</v>
      </c>
      <c r="AF660" s="33">
        <v>27.300747372501117</v>
      </c>
      <c r="AG660" s="33">
        <v>26.637010580552811</v>
      </c>
      <c r="AH660" s="33">
        <v>26.677121433109779</v>
      </c>
      <c r="AI660" s="33">
        <v>26.686851333658389</v>
      </c>
    </row>
    <row r="661" spans="1:35" ht="14.5" x14ac:dyDescent="0.35">
      <c r="A661" s="8" t="str">
        <f t="shared" si="12"/>
        <v>InvestitionsquoteUngarn</v>
      </c>
      <c r="B661" s="8">
        <v>661</v>
      </c>
      <c r="C661" s="32" t="s">
        <v>181</v>
      </c>
      <c r="D661" s="32" t="s">
        <v>24</v>
      </c>
      <c r="E661" s="32" t="s">
        <v>182</v>
      </c>
      <c r="F661" s="32" t="s">
        <v>343</v>
      </c>
      <c r="G661" s="32" t="s">
        <v>32</v>
      </c>
      <c r="H661" s="32" t="s">
        <v>376</v>
      </c>
      <c r="I661" s="33">
        <v>25.471335330791156</v>
      </c>
      <c r="J661" s="33">
        <v>24.829284275338107</v>
      </c>
      <c r="K661" s="33">
        <v>24.704374071152049</v>
      </c>
      <c r="L661" s="33">
        <v>23.65141905897757</v>
      </c>
      <c r="M661" s="33">
        <v>24.064853750922296</v>
      </c>
      <c r="N661" s="33">
        <v>23.857732641102444</v>
      </c>
      <c r="O661" s="33">
        <v>23.514890870181048</v>
      </c>
      <c r="P661" s="33">
        <v>23.703374936747625</v>
      </c>
      <c r="Q661" s="33">
        <v>23.358446072604792</v>
      </c>
      <c r="R661" s="33">
        <v>22.684960593626975</v>
      </c>
      <c r="S661" s="33">
        <v>20.111551989476283</v>
      </c>
      <c r="T661" s="33">
        <v>19.568918649996299</v>
      </c>
      <c r="U661" s="33">
        <v>19.200987302894724</v>
      </c>
      <c r="V661" s="33">
        <v>20.859140753786498</v>
      </c>
      <c r="W661" s="33">
        <v>22.10040768555664</v>
      </c>
      <c r="X661" s="33">
        <v>22.293707317128941</v>
      </c>
      <c r="Y661" s="33">
        <v>19.612754833955172</v>
      </c>
      <c r="Z661" s="33">
        <v>22.31750971694326</v>
      </c>
      <c r="AA661" s="33">
        <v>24.877336124046526</v>
      </c>
      <c r="AB661" s="33">
        <v>27.12435206140945</v>
      </c>
      <c r="AC661" s="33">
        <v>26.51266386479038</v>
      </c>
      <c r="AD661" s="33">
        <v>27.258712180051514</v>
      </c>
      <c r="AE661" s="33">
        <v>27.918679229684656</v>
      </c>
      <c r="AF661" s="33">
        <v>25.986074745693639</v>
      </c>
      <c r="AG661" s="33">
        <v>24.091898970575681</v>
      </c>
      <c r="AH661" s="33">
        <v>24.389637983661192</v>
      </c>
      <c r="AI661" s="33">
        <v>24.632894504773382</v>
      </c>
    </row>
    <row r="662" spans="1:35" ht="14.5" x14ac:dyDescent="0.35">
      <c r="A662" s="8" t="str">
        <f t="shared" si="12"/>
        <v>InvestitionsquoteVereinigtes Königreich Großbritannien und Nordirland</v>
      </c>
      <c r="B662" s="8">
        <v>662</v>
      </c>
      <c r="C662" s="32" t="s">
        <v>181</v>
      </c>
      <c r="D662" s="32" t="s">
        <v>57</v>
      </c>
      <c r="E662" s="32" t="s">
        <v>182</v>
      </c>
      <c r="F662" s="32" t="s">
        <v>343</v>
      </c>
      <c r="G662" s="32" t="s">
        <v>32</v>
      </c>
      <c r="H662" s="32" t="s">
        <v>376</v>
      </c>
      <c r="I662" s="33">
        <v>17.809370321380293</v>
      </c>
      <c r="J662" s="33">
        <v>17.742848791808992</v>
      </c>
      <c r="K662" s="33">
        <v>17.718238197675248</v>
      </c>
      <c r="L662" s="33">
        <v>17.510772179723347</v>
      </c>
      <c r="M662" s="33">
        <v>17.477735765746765</v>
      </c>
      <c r="N662" s="33">
        <v>17.591076025791619</v>
      </c>
      <c r="O662" s="33">
        <v>17.828276172218381</v>
      </c>
      <c r="P662" s="33">
        <v>18.147046846605384</v>
      </c>
      <c r="Q662" s="33">
        <v>17.648845381526108</v>
      </c>
      <c r="R662" s="33">
        <v>16.145898571928498</v>
      </c>
      <c r="S662" s="33">
        <v>16.057288755794804</v>
      </c>
      <c r="T662" s="33">
        <v>15.711630648566397</v>
      </c>
      <c r="U662" s="33">
        <v>15.756353886147931</v>
      </c>
      <c r="V662" s="33">
        <v>15.967790919414988</v>
      </c>
      <c r="W662" s="33">
        <v>16.572331805291128</v>
      </c>
      <c r="X662" s="33">
        <v>17.374459352208849</v>
      </c>
      <c r="Y662" s="33">
        <v>17.904897710184294</v>
      </c>
      <c r="Z662" s="33">
        <v>18.248032876154515</v>
      </c>
      <c r="AA662" s="33">
        <v>17.995784982047144</v>
      </c>
      <c r="AB662" s="33">
        <v>18.19325750552504</v>
      </c>
      <c r="AC662" s="33">
        <v>17.511074473516821</v>
      </c>
      <c r="AD662" s="33">
        <v>17.718648814211953</v>
      </c>
      <c r="AE662" s="33">
        <v>17.854892361864259</v>
      </c>
      <c r="AF662" s="33">
        <v>17.566540650853355</v>
      </c>
      <c r="AG662" s="33">
        <v>17.367103333433825</v>
      </c>
      <c r="AH662" s="33">
        <v>17.14315052947223</v>
      </c>
      <c r="AI662" s="33">
        <v>17.085434423743113</v>
      </c>
    </row>
    <row r="663" spans="1:35" ht="14.5" x14ac:dyDescent="0.35">
      <c r="A663" s="8" t="str">
        <f t="shared" si="12"/>
        <v>InvestitionsquoteZypern</v>
      </c>
      <c r="B663" s="8">
        <v>663</v>
      </c>
      <c r="C663" s="32" t="s">
        <v>181</v>
      </c>
      <c r="D663" s="32" t="s">
        <v>30</v>
      </c>
      <c r="E663" s="32" t="s">
        <v>182</v>
      </c>
      <c r="F663" s="32" t="s">
        <v>343</v>
      </c>
      <c r="G663" s="32" t="s">
        <v>32</v>
      </c>
      <c r="H663" s="32" t="s">
        <v>376</v>
      </c>
      <c r="I663" s="33">
        <v>20.083662262694222</v>
      </c>
      <c r="J663" s="33">
        <v>19.022693570665918</v>
      </c>
      <c r="K663" s="33">
        <v>20.94764352060783</v>
      </c>
      <c r="L663" s="33">
        <v>20.286190502511037</v>
      </c>
      <c r="M663" s="33">
        <v>20.645706978127141</v>
      </c>
      <c r="N663" s="33">
        <v>21.526671618661329</v>
      </c>
      <c r="O663" s="33">
        <v>25.077578173486359</v>
      </c>
      <c r="P663" s="33">
        <v>25.548338096856078</v>
      </c>
      <c r="Q663" s="33">
        <v>27.183298491178636</v>
      </c>
      <c r="R663" s="33">
        <v>23.439328101866348</v>
      </c>
      <c r="S663" s="33">
        <v>22.393149832512297</v>
      </c>
      <c r="T663" s="33">
        <v>18.983557322762319</v>
      </c>
      <c r="U663" s="33">
        <v>15.461773744227475</v>
      </c>
      <c r="V663" s="33">
        <v>14.079549454417458</v>
      </c>
      <c r="W663" s="33">
        <v>13.304333401972224</v>
      </c>
      <c r="X663" s="33">
        <v>12.832984566000619</v>
      </c>
      <c r="Y663" s="33">
        <v>18.034619029737318</v>
      </c>
      <c r="Z663" s="33">
        <v>20.794744501399144</v>
      </c>
      <c r="AA663" s="33">
        <v>18.580608122143509</v>
      </c>
      <c r="AB663" s="33">
        <v>18.683936694607251</v>
      </c>
      <c r="AC663" s="33">
        <v>20.818382703931945</v>
      </c>
      <c r="AD663" s="33">
        <v>19.216996208734553</v>
      </c>
      <c r="AE663" s="33">
        <v>19.893342743267887</v>
      </c>
      <c r="AF663" s="33">
        <v>21.24847519096209</v>
      </c>
      <c r="AG663" s="33">
        <v>21.269278861232667</v>
      </c>
      <c r="AH663" s="33">
        <v>20.930190807138313</v>
      </c>
      <c r="AI663" s="33">
        <v>20.33361815652037</v>
      </c>
    </row>
    <row r="664" spans="1:35" ht="14.5" x14ac:dyDescent="0.35">
      <c r="A664" s="8" t="str">
        <f t="shared" si="12"/>
        <v>JugendarbeitslosigkeitBelgien</v>
      </c>
      <c r="B664" s="8">
        <v>664</v>
      </c>
      <c r="C664" s="32" t="s">
        <v>84</v>
      </c>
      <c r="D664" s="32" t="s">
        <v>9</v>
      </c>
      <c r="E664" s="32" t="s">
        <v>85</v>
      </c>
      <c r="F664" s="32" t="s">
        <v>67</v>
      </c>
      <c r="G664" s="32" t="s">
        <v>32</v>
      </c>
      <c r="H664" s="32" t="s">
        <v>372</v>
      </c>
      <c r="I664" s="33">
        <v>15.2</v>
      </c>
      <c r="J664" s="33">
        <v>15.3</v>
      </c>
      <c r="K664" s="33">
        <v>15.7</v>
      </c>
      <c r="L664" s="33">
        <v>19</v>
      </c>
      <c r="M664" s="33">
        <v>17.5</v>
      </c>
      <c r="N664" s="33">
        <v>21.5</v>
      </c>
      <c r="O664" s="33">
        <v>20.5</v>
      </c>
      <c r="P664" s="33">
        <v>18.8</v>
      </c>
      <c r="Q664" s="33">
        <v>18</v>
      </c>
      <c r="R664" s="33">
        <v>21.9</v>
      </c>
      <c r="S664" s="33">
        <v>22.4</v>
      </c>
      <c r="T664" s="33">
        <v>18.7</v>
      </c>
      <c r="U664" s="33">
        <v>19.8</v>
      </c>
      <c r="V664" s="33">
        <v>23.7</v>
      </c>
      <c r="W664" s="33">
        <v>23.2</v>
      </c>
      <c r="X664" s="33">
        <v>22.1</v>
      </c>
      <c r="Y664" s="33">
        <v>20.100000000000001</v>
      </c>
      <c r="Z664" s="33">
        <v>19.3</v>
      </c>
      <c r="AA664" s="33">
        <v>15.8</v>
      </c>
      <c r="AB664" s="33">
        <v>14.2</v>
      </c>
      <c r="AC664" s="33">
        <v>15.3</v>
      </c>
      <c r="AD664" s="33">
        <v>18.2</v>
      </c>
      <c r="AE664" s="33">
        <v>16.399999999999999</v>
      </c>
      <c r="AF664" s="33">
        <v>16.100000000000001</v>
      </c>
      <c r="AG664" s="34"/>
      <c r="AH664" s="34"/>
      <c r="AI664" s="34"/>
    </row>
    <row r="665" spans="1:35" ht="14.5" x14ac:dyDescent="0.35">
      <c r="A665" s="8" t="str">
        <f t="shared" si="12"/>
        <v>JugendarbeitslosigkeitBulgarien</v>
      </c>
      <c r="B665" s="8">
        <v>665</v>
      </c>
      <c r="C665" s="32" t="s">
        <v>84</v>
      </c>
      <c r="D665" s="32" t="s">
        <v>25</v>
      </c>
      <c r="E665" s="32" t="s">
        <v>85</v>
      </c>
      <c r="F665" s="32" t="s">
        <v>67</v>
      </c>
      <c r="G665" s="32" t="s">
        <v>32</v>
      </c>
      <c r="H665" s="32" t="s">
        <v>372</v>
      </c>
      <c r="I665" s="33">
        <v>33.299999999999997</v>
      </c>
      <c r="J665" s="33">
        <v>39.299999999999997</v>
      </c>
      <c r="K665" s="33">
        <v>35.6</v>
      </c>
      <c r="L665" s="33">
        <v>27.1</v>
      </c>
      <c r="M665" s="33">
        <v>24.5</v>
      </c>
      <c r="N665" s="33">
        <v>22.3</v>
      </c>
      <c r="O665" s="33">
        <v>19.5</v>
      </c>
      <c r="P665" s="33">
        <v>15.1</v>
      </c>
      <c r="Q665" s="33">
        <v>12.7</v>
      </c>
      <c r="R665" s="33">
        <v>16.2</v>
      </c>
      <c r="S665" s="33">
        <v>21.9</v>
      </c>
      <c r="T665" s="33">
        <v>25</v>
      </c>
      <c r="U665" s="33">
        <v>28.1</v>
      </c>
      <c r="V665" s="33">
        <v>28.4</v>
      </c>
      <c r="W665" s="33">
        <v>23.8</v>
      </c>
      <c r="X665" s="33">
        <v>21.6</v>
      </c>
      <c r="Y665" s="33">
        <v>17.2</v>
      </c>
      <c r="Z665" s="33">
        <v>12.9</v>
      </c>
      <c r="AA665" s="33">
        <v>12.7</v>
      </c>
      <c r="AB665" s="33">
        <v>8.8000000000000007</v>
      </c>
      <c r="AC665" s="33">
        <v>14.2</v>
      </c>
      <c r="AD665" s="33">
        <v>15.8</v>
      </c>
      <c r="AE665" s="33">
        <v>10.6</v>
      </c>
      <c r="AF665" s="33">
        <v>12.1</v>
      </c>
      <c r="AG665" s="34"/>
      <c r="AH665" s="34"/>
      <c r="AI665" s="34"/>
    </row>
    <row r="666" spans="1:35" ht="14.5" x14ac:dyDescent="0.35">
      <c r="A666" s="8" t="str">
        <f t="shared" si="12"/>
        <v>JugendarbeitslosigkeitDänemark</v>
      </c>
      <c r="B666" s="8">
        <v>666</v>
      </c>
      <c r="C666" s="32" t="s">
        <v>84</v>
      </c>
      <c r="D666" s="32" t="s">
        <v>5</v>
      </c>
      <c r="E666" s="32" t="s">
        <v>85</v>
      </c>
      <c r="F666" s="32" t="s">
        <v>67</v>
      </c>
      <c r="G666" s="32" t="s">
        <v>32</v>
      </c>
      <c r="H666" s="32" t="s">
        <v>372</v>
      </c>
      <c r="I666" s="33">
        <v>6.7</v>
      </c>
      <c r="J666" s="33">
        <v>8.3000000000000007</v>
      </c>
      <c r="K666" s="33">
        <v>7.1</v>
      </c>
      <c r="L666" s="33">
        <v>9.8000000000000007</v>
      </c>
      <c r="M666" s="33">
        <v>7.8</v>
      </c>
      <c r="N666" s="33">
        <v>8.6</v>
      </c>
      <c r="O666" s="33">
        <v>7.7</v>
      </c>
      <c r="P666" s="33">
        <v>7.5</v>
      </c>
      <c r="Q666" s="33">
        <v>9.5</v>
      </c>
      <c r="R666" s="33">
        <v>13.5</v>
      </c>
      <c r="S666" s="33">
        <v>15.6</v>
      </c>
      <c r="T666" s="33">
        <v>16.399999999999999</v>
      </c>
      <c r="U666" s="33">
        <v>15.8</v>
      </c>
      <c r="V666" s="33">
        <v>14.8</v>
      </c>
      <c r="W666" s="33">
        <v>14.2</v>
      </c>
      <c r="X666" s="33">
        <v>12.2</v>
      </c>
      <c r="Y666" s="33">
        <v>12.2</v>
      </c>
      <c r="Z666" s="33">
        <v>12.4</v>
      </c>
      <c r="AA666" s="33">
        <v>10.5</v>
      </c>
      <c r="AB666" s="33">
        <v>10.1</v>
      </c>
      <c r="AC666" s="33">
        <v>11.7</v>
      </c>
      <c r="AD666" s="33">
        <v>10.8</v>
      </c>
      <c r="AE666" s="33">
        <v>10.6</v>
      </c>
      <c r="AF666" s="33">
        <v>11.5</v>
      </c>
      <c r="AG666" s="34"/>
      <c r="AH666" s="34"/>
      <c r="AI666" s="34"/>
    </row>
    <row r="667" spans="1:35" ht="14.5" x14ac:dyDescent="0.35">
      <c r="A667" s="8" t="str">
        <f t="shared" si="12"/>
        <v>JugendarbeitslosigkeitDeutschland</v>
      </c>
      <c r="B667" s="8">
        <v>667</v>
      </c>
      <c r="C667" s="32" t="s">
        <v>84</v>
      </c>
      <c r="D667" s="32" t="s">
        <v>2</v>
      </c>
      <c r="E667" s="32" t="s">
        <v>85</v>
      </c>
      <c r="F667" s="32" t="s">
        <v>67</v>
      </c>
      <c r="G667" s="32" t="s">
        <v>32</v>
      </c>
      <c r="H667" s="32" t="s">
        <v>372</v>
      </c>
      <c r="I667" s="33">
        <v>8.5</v>
      </c>
      <c r="J667" s="33">
        <v>7.8</v>
      </c>
      <c r="K667" s="33">
        <v>9.3000000000000007</v>
      </c>
      <c r="L667" s="33">
        <v>11</v>
      </c>
      <c r="M667" s="33">
        <v>13</v>
      </c>
      <c r="N667" s="33">
        <v>15.5</v>
      </c>
      <c r="O667" s="33">
        <v>13.8</v>
      </c>
      <c r="P667" s="33">
        <v>11.9</v>
      </c>
      <c r="Q667" s="33">
        <v>10.6</v>
      </c>
      <c r="R667" s="33">
        <v>11.2</v>
      </c>
      <c r="S667" s="33">
        <v>9.8000000000000007</v>
      </c>
      <c r="T667" s="33">
        <v>8.5</v>
      </c>
      <c r="U667" s="33">
        <v>8</v>
      </c>
      <c r="V667" s="33">
        <v>7.8</v>
      </c>
      <c r="W667" s="33">
        <v>7.7</v>
      </c>
      <c r="X667" s="33">
        <v>7.2</v>
      </c>
      <c r="Y667" s="33">
        <v>7.1</v>
      </c>
      <c r="Z667" s="33">
        <v>6.8</v>
      </c>
      <c r="AA667" s="33">
        <v>6.2</v>
      </c>
      <c r="AB667" s="33">
        <v>5.8</v>
      </c>
      <c r="AC667" s="33">
        <v>7.1</v>
      </c>
      <c r="AD667" s="33">
        <v>7</v>
      </c>
      <c r="AE667" s="33">
        <v>6</v>
      </c>
      <c r="AF667" s="33">
        <v>5.9</v>
      </c>
      <c r="AG667" s="34"/>
      <c r="AH667" s="34"/>
      <c r="AI667" s="34"/>
    </row>
    <row r="668" spans="1:35" ht="14.5" x14ac:dyDescent="0.35">
      <c r="A668" s="8" t="str">
        <f t="shared" si="12"/>
        <v>JugendarbeitslosigkeitEstland</v>
      </c>
      <c r="B668" s="8">
        <v>668</v>
      </c>
      <c r="C668" s="32" t="s">
        <v>84</v>
      </c>
      <c r="D668" s="32" t="s">
        <v>18</v>
      </c>
      <c r="E668" s="32" t="s">
        <v>85</v>
      </c>
      <c r="F668" s="32" t="s">
        <v>67</v>
      </c>
      <c r="G668" s="32" t="s">
        <v>32</v>
      </c>
      <c r="H668" s="32" t="s">
        <v>372</v>
      </c>
      <c r="I668" s="33">
        <v>21.1</v>
      </c>
      <c r="J668" s="33">
        <v>24</v>
      </c>
      <c r="K668" s="33">
        <v>20.2</v>
      </c>
      <c r="L668" s="33">
        <v>26.9</v>
      </c>
      <c r="M668" s="33">
        <v>25.7</v>
      </c>
      <c r="N668" s="33">
        <v>15.1</v>
      </c>
      <c r="O668" s="33">
        <v>12.1</v>
      </c>
      <c r="P668" s="33">
        <v>10.1</v>
      </c>
      <c r="Q668" s="33">
        <v>12</v>
      </c>
      <c r="R668" s="33">
        <v>27.4</v>
      </c>
      <c r="S668" s="33">
        <v>32.9</v>
      </c>
      <c r="T668" s="33">
        <v>22.4</v>
      </c>
      <c r="U668" s="33">
        <v>20.9</v>
      </c>
      <c r="V668" s="33">
        <v>18.7</v>
      </c>
      <c r="W668" s="33">
        <v>15</v>
      </c>
      <c r="X668" s="33">
        <v>14.4</v>
      </c>
      <c r="Y668" s="33">
        <v>14.1</v>
      </c>
      <c r="Z668" s="33">
        <v>12.2</v>
      </c>
      <c r="AA668" s="33">
        <v>12.1</v>
      </c>
      <c r="AB668" s="33">
        <v>11.7</v>
      </c>
      <c r="AC668" s="33">
        <v>18.5</v>
      </c>
      <c r="AD668" s="33">
        <v>16.7</v>
      </c>
      <c r="AE668" s="33">
        <v>18.600000000000001</v>
      </c>
      <c r="AF668" s="33">
        <v>17.3</v>
      </c>
      <c r="AG668" s="34"/>
      <c r="AH668" s="34"/>
      <c r="AI668" s="34"/>
    </row>
    <row r="669" spans="1:35" ht="14.5" x14ac:dyDescent="0.35">
      <c r="A669" s="8" t="str">
        <f t="shared" si="12"/>
        <v>JugendarbeitslosigkeitEU27</v>
      </c>
      <c r="B669" s="8">
        <v>669</v>
      </c>
      <c r="C669" s="32" t="s">
        <v>84</v>
      </c>
      <c r="D669" s="32" t="s">
        <v>367</v>
      </c>
      <c r="E669" s="32" t="s">
        <v>85</v>
      </c>
      <c r="F669" s="32" t="s">
        <v>67</v>
      </c>
      <c r="G669" s="32" t="s">
        <v>32</v>
      </c>
      <c r="H669" s="32" t="s">
        <v>372</v>
      </c>
      <c r="I669" s="34"/>
      <c r="J669" s="34"/>
      <c r="K669" s="33">
        <v>19.399999999999999</v>
      </c>
      <c r="L669" s="33">
        <v>19.600000000000001</v>
      </c>
      <c r="M669" s="33">
        <v>20.3</v>
      </c>
      <c r="N669" s="33">
        <v>20.2</v>
      </c>
      <c r="O669" s="33">
        <v>18.399999999999999</v>
      </c>
      <c r="P669" s="33">
        <v>16</v>
      </c>
      <c r="Q669" s="33">
        <v>16</v>
      </c>
      <c r="R669" s="33">
        <v>20.399999999999999</v>
      </c>
      <c r="S669" s="33">
        <v>21.5</v>
      </c>
      <c r="T669" s="33">
        <v>21.8</v>
      </c>
      <c r="U669" s="33">
        <v>23.7</v>
      </c>
      <c r="V669" s="33">
        <v>24.4</v>
      </c>
      <c r="W669" s="33">
        <v>23.5</v>
      </c>
      <c r="X669" s="33">
        <v>21.8</v>
      </c>
      <c r="Y669" s="33">
        <v>20.100000000000001</v>
      </c>
      <c r="Z669" s="33">
        <v>18</v>
      </c>
      <c r="AA669" s="33">
        <v>16.100000000000001</v>
      </c>
      <c r="AB669" s="33">
        <v>15.1</v>
      </c>
      <c r="AC669" s="33">
        <v>16.8</v>
      </c>
      <c r="AD669" s="33">
        <v>16.600000000000001</v>
      </c>
      <c r="AE669" s="33">
        <v>14.5</v>
      </c>
      <c r="AF669" s="33">
        <v>14.5</v>
      </c>
      <c r="AG669" s="34"/>
      <c r="AH669" s="34"/>
      <c r="AI669" s="34"/>
    </row>
    <row r="670" spans="1:35" ht="14.5" x14ac:dyDescent="0.35">
      <c r="A670" s="8" t="str">
        <f t="shared" ref="A670:A733" si="13">C670&amp;D670</f>
        <v>JugendarbeitslosigkeitFinnland</v>
      </c>
      <c r="B670" s="8">
        <v>670</v>
      </c>
      <c r="C670" s="32" t="s">
        <v>84</v>
      </c>
      <c r="D670" s="32" t="s">
        <v>14</v>
      </c>
      <c r="E670" s="32" t="s">
        <v>85</v>
      </c>
      <c r="F670" s="32" t="s">
        <v>67</v>
      </c>
      <c r="G670" s="32" t="s">
        <v>32</v>
      </c>
      <c r="H670" s="32" t="s">
        <v>372</v>
      </c>
      <c r="I670" s="33">
        <v>28.4</v>
      </c>
      <c r="J670" s="33">
        <v>26.6</v>
      </c>
      <c r="K670" s="33">
        <v>28.2</v>
      </c>
      <c r="L670" s="33">
        <v>27.8</v>
      </c>
      <c r="M670" s="33">
        <v>27.5</v>
      </c>
      <c r="N670" s="33">
        <v>20.100000000000001</v>
      </c>
      <c r="O670" s="33">
        <v>18.7</v>
      </c>
      <c r="P670" s="33">
        <v>16.5</v>
      </c>
      <c r="Q670" s="33">
        <v>16.5</v>
      </c>
      <c r="R670" s="33">
        <v>21.5</v>
      </c>
      <c r="S670" s="33">
        <v>21.4</v>
      </c>
      <c r="T670" s="33">
        <v>20.100000000000001</v>
      </c>
      <c r="U670" s="33">
        <v>19</v>
      </c>
      <c r="V670" s="33">
        <v>19.899999999999999</v>
      </c>
      <c r="W670" s="33">
        <v>20.5</v>
      </c>
      <c r="X670" s="33">
        <v>22.4</v>
      </c>
      <c r="Y670" s="33">
        <v>20.100000000000001</v>
      </c>
      <c r="Z670" s="33">
        <v>20.100000000000001</v>
      </c>
      <c r="AA670" s="33">
        <v>17</v>
      </c>
      <c r="AB670" s="33">
        <v>17.2</v>
      </c>
      <c r="AC670" s="33">
        <v>21.4</v>
      </c>
      <c r="AD670" s="33">
        <v>17.100000000000001</v>
      </c>
      <c r="AE670" s="33">
        <v>14.2</v>
      </c>
      <c r="AF670" s="33">
        <v>16.2</v>
      </c>
      <c r="AG670" s="34"/>
      <c r="AH670" s="34"/>
      <c r="AI670" s="34"/>
    </row>
    <row r="671" spans="1:35" ht="14.5" x14ac:dyDescent="0.35">
      <c r="A671" s="8" t="str">
        <f t="shared" si="13"/>
        <v>JugendarbeitslosigkeitFrankreich</v>
      </c>
      <c r="B671" s="8">
        <v>671</v>
      </c>
      <c r="C671" s="32" t="s">
        <v>84</v>
      </c>
      <c r="D671" s="32" t="s">
        <v>0</v>
      </c>
      <c r="E671" s="32" t="s">
        <v>85</v>
      </c>
      <c r="F671" s="32" t="s">
        <v>67</v>
      </c>
      <c r="G671" s="32" t="s">
        <v>32</v>
      </c>
      <c r="H671" s="32" t="s">
        <v>372</v>
      </c>
      <c r="I671" s="33">
        <v>20.6</v>
      </c>
      <c r="J671" s="33">
        <v>18</v>
      </c>
      <c r="K671" s="33">
        <v>18.899999999999999</v>
      </c>
      <c r="L671" s="33">
        <v>17.3</v>
      </c>
      <c r="M671" s="33">
        <v>19.8</v>
      </c>
      <c r="N671" s="33">
        <v>20.3</v>
      </c>
      <c r="O671" s="33">
        <v>21.3</v>
      </c>
      <c r="P671" s="33">
        <v>18.8</v>
      </c>
      <c r="Q671" s="33">
        <v>18.3</v>
      </c>
      <c r="R671" s="33">
        <v>22.9</v>
      </c>
      <c r="S671" s="33">
        <v>22.5</v>
      </c>
      <c r="T671" s="33">
        <v>21.9</v>
      </c>
      <c r="U671" s="33">
        <v>23.7</v>
      </c>
      <c r="V671" s="33">
        <v>24.1</v>
      </c>
      <c r="W671" s="33">
        <v>24.2</v>
      </c>
      <c r="X671" s="33">
        <v>24.7</v>
      </c>
      <c r="Y671" s="33">
        <v>24.5</v>
      </c>
      <c r="Z671" s="33">
        <v>22.1</v>
      </c>
      <c r="AA671" s="33">
        <v>20.8</v>
      </c>
      <c r="AB671" s="33">
        <v>19.5</v>
      </c>
      <c r="AC671" s="33">
        <v>20.2</v>
      </c>
      <c r="AD671" s="33">
        <v>18.899999999999999</v>
      </c>
      <c r="AE671" s="33">
        <v>17.3</v>
      </c>
      <c r="AF671" s="33">
        <v>17.2</v>
      </c>
      <c r="AG671" s="34"/>
      <c r="AH671" s="34"/>
      <c r="AI671" s="34"/>
    </row>
    <row r="672" spans="1:35" ht="14.5" x14ac:dyDescent="0.35">
      <c r="A672" s="8" t="str">
        <f t="shared" si="13"/>
        <v>JugendarbeitslosigkeitGriechenland</v>
      </c>
      <c r="B672" s="8">
        <v>672</v>
      </c>
      <c r="C672" s="32" t="s">
        <v>84</v>
      </c>
      <c r="D672" s="32" t="s">
        <v>6</v>
      </c>
      <c r="E672" s="32" t="s">
        <v>85</v>
      </c>
      <c r="F672" s="32" t="s">
        <v>67</v>
      </c>
      <c r="G672" s="32" t="s">
        <v>32</v>
      </c>
      <c r="H672" s="32" t="s">
        <v>372</v>
      </c>
      <c r="I672" s="33">
        <v>29.2</v>
      </c>
      <c r="J672" s="33">
        <v>27.9</v>
      </c>
      <c r="K672" s="33">
        <v>25.8</v>
      </c>
      <c r="L672" s="33">
        <v>25.4</v>
      </c>
      <c r="M672" s="33">
        <v>26.1</v>
      </c>
      <c r="N672" s="33">
        <v>25.8</v>
      </c>
      <c r="O672" s="33">
        <v>25</v>
      </c>
      <c r="P672" s="33">
        <v>22.7</v>
      </c>
      <c r="Q672" s="33">
        <v>21.9</v>
      </c>
      <c r="R672" s="33">
        <v>25.7</v>
      </c>
      <c r="S672" s="33">
        <v>33</v>
      </c>
      <c r="T672" s="33">
        <v>44.7</v>
      </c>
      <c r="U672" s="33">
        <v>55.3</v>
      </c>
      <c r="V672" s="33">
        <v>58.3</v>
      </c>
      <c r="W672" s="33">
        <v>52.4</v>
      </c>
      <c r="X672" s="33">
        <v>49.8</v>
      </c>
      <c r="Y672" s="33">
        <v>47.3</v>
      </c>
      <c r="Z672" s="33">
        <v>43.6</v>
      </c>
      <c r="AA672" s="33">
        <v>39.9</v>
      </c>
      <c r="AB672" s="33">
        <v>35.200000000000003</v>
      </c>
      <c r="AC672" s="33">
        <v>35</v>
      </c>
      <c r="AD672" s="33">
        <v>35.5</v>
      </c>
      <c r="AE672" s="33">
        <v>31.4</v>
      </c>
      <c r="AF672" s="33">
        <v>26.7</v>
      </c>
      <c r="AG672" s="34"/>
      <c r="AH672" s="34"/>
      <c r="AI672" s="34"/>
    </row>
    <row r="673" spans="1:35" ht="14.5" x14ac:dyDescent="0.35">
      <c r="A673" s="8" t="str">
        <f t="shared" si="13"/>
        <v>JugendarbeitslosigkeitIrland</v>
      </c>
      <c r="B673" s="8">
        <v>673</v>
      </c>
      <c r="C673" s="32" t="s">
        <v>84</v>
      </c>
      <c r="D673" s="32" t="s">
        <v>4</v>
      </c>
      <c r="E673" s="32" t="s">
        <v>85</v>
      </c>
      <c r="F673" s="32" t="s">
        <v>67</v>
      </c>
      <c r="G673" s="32" t="s">
        <v>32</v>
      </c>
      <c r="H673" s="32" t="s">
        <v>372</v>
      </c>
      <c r="I673" s="33">
        <v>6.5</v>
      </c>
      <c r="J673" s="33">
        <v>6.2</v>
      </c>
      <c r="K673" s="33">
        <v>7.8</v>
      </c>
      <c r="L673" s="33">
        <v>8.1</v>
      </c>
      <c r="M673" s="33">
        <v>8.3000000000000007</v>
      </c>
      <c r="N673" s="33">
        <v>8.6</v>
      </c>
      <c r="O673" s="33">
        <v>8.6</v>
      </c>
      <c r="P673" s="33">
        <v>9.1999999999999993</v>
      </c>
      <c r="Q673" s="33">
        <v>13.5</v>
      </c>
      <c r="R673" s="33">
        <v>24.5</v>
      </c>
      <c r="S673" s="33">
        <v>28.1</v>
      </c>
      <c r="T673" s="33">
        <v>29.6</v>
      </c>
      <c r="U673" s="33">
        <v>30.8</v>
      </c>
      <c r="V673" s="33">
        <v>26.7</v>
      </c>
      <c r="W673" s="33">
        <v>23.4</v>
      </c>
      <c r="X673" s="33">
        <v>20.2</v>
      </c>
      <c r="Y673" s="33">
        <v>16.8</v>
      </c>
      <c r="Z673" s="33">
        <v>14.4</v>
      </c>
      <c r="AA673" s="33">
        <v>13.8</v>
      </c>
      <c r="AB673" s="33">
        <v>12.5</v>
      </c>
      <c r="AC673" s="33">
        <v>15.3</v>
      </c>
      <c r="AD673" s="33">
        <v>14.6</v>
      </c>
      <c r="AE673" s="33">
        <v>10.1</v>
      </c>
      <c r="AF673" s="33">
        <v>10.7</v>
      </c>
      <c r="AG673" s="34"/>
      <c r="AH673" s="34"/>
      <c r="AI673" s="34"/>
    </row>
    <row r="674" spans="1:35" ht="14.5" x14ac:dyDescent="0.35">
      <c r="A674" s="8" t="str">
        <f t="shared" si="13"/>
        <v>JugendarbeitslosigkeitItalien</v>
      </c>
      <c r="B674" s="8">
        <v>674</v>
      </c>
      <c r="C674" s="32" t="s">
        <v>84</v>
      </c>
      <c r="D674" s="32" t="s">
        <v>3</v>
      </c>
      <c r="E674" s="32" t="s">
        <v>85</v>
      </c>
      <c r="F674" s="32" t="s">
        <v>67</v>
      </c>
      <c r="G674" s="32" t="s">
        <v>32</v>
      </c>
      <c r="H674" s="32" t="s">
        <v>372</v>
      </c>
      <c r="I674" s="33">
        <v>31.5</v>
      </c>
      <c r="J674" s="33">
        <v>27.8</v>
      </c>
      <c r="K674" s="33">
        <v>27.1</v>
      </c>
      <c r="L674" s="33">
        <v>26.8</v>
      </c>
      <c r="M674" s="33">
        <v>24.4</v>
      </c>
      <c r="N674" s="33">
        <v>24.1</v>
      </c>
      <c r="O674" s="33">
        <v>21.8</v>
      </c>
      <c r="P674" s="33">
        <v>20.399999999999999</v>
      </c>
      <c r="Q674" s="33">
        <v>21.2</v>
      </c>
      <c r="R674" s="33">
        <v>25.3</v>
      </c>
      <c r="S674" s="33">
        <v>27.9</v>
      </c>
      <c r="T674" s="33">
        <v>29.2</v>
      </c>
      <c r="U674" s="33">
        <v>35.299999999999997</v>
      </c>
      <c r="V674" s="33">
        <v>40</v>
      </c>
      <c r="W674" s="33">
        <v>42.7</v>
      </c>
      <c r="X674" s="33">
        <v>40.299999999999997</v>
      </c>
      <c r="Y674" s="33">
        <v>37.799999999999997</v>
      </c>
      <c r="Z674" s="33">
        <v>34.700000000000003</v>
      </c>
      <c r="AA674" s="33">
        <v>32.200000000000003</v>
      </c>
      <c r="AB674" s="33">
        <v>29.1</v>
      </c>
      <c r="AC674" s="33">
        <v>29.7</v>
      </c>
      <c r="AD674" s="33">
        <v>29.7</v>
      </c>
      <c r="AE674" s="33">
        <v>23.7</v>
      </c>
      <c r="AF674" s="33">
        <v>22.7</v>
      </c>
      <c r="AG674" s="34"/>
      <c r="AH674" s="34"/>
      <c r="AI674" s="34"/>
    </row>
    <row r="675" spans="1:35" ht="14.5" x14ac:dyDescent="0.35">
      <c r="A675" s="8" t="str">
        <f t="shared" si="13"/>
        <v>JugendarbeitslosigkeitKroatien</v>
      </c>
      <c r="B675" s="8">
        <v>675</v>
      </c>
      <c r="C675" s="32" t="s">
        <v>84</v>
      </c>
      <c r="D675" s="32" t="s">
        <v>27</v>
      </c>
      <c r="E675" s="32" t="s">
        <v>85</v>
      </c>
      <c r="F675" s="32" t="s">
        <v>67</v>
      </c>
      <c r="G675" s="32" t="s">
        <v>32</v>
      </c>
      <c r="H675" s="32" t="s">
        <v>372</v>
      </c>
      <c r="I675" s="34"/>
      <c r="J675" s="34"/>
      <c r="K675" s="33">
        <v>36.299999999999997</v>
      </c>
      <c r="L675" s="33">
        <v>35.799999999999997</v>
      </c>
      <c r="M675" s="33">
        <v>32.799999999999997</v>
      </c>
      <c r="N675" s="33">
        <v>32.299999999999997</v>
      </c>
      <c r="O675" s="33">
        <v>28.9</v>
      </c>
      <c r="P675" s="33">
        <v>25.2</v>
      </c>
      <c r="Q675" s="33">
        <v>23.7</v>
      </c>
      <c r="R675" s="33">
        <v>25.2</v>
      </c>
      <c r="S675" s="33">
        <v>32.4</v>
      </c>
      <c r="T675" s="33">
        <v>36.700000000000003</v>
      </c>
      <c r="U675" s="33">
        <v>42.1</v>
      </c>
      <c r="V675" s="33">
        <v>50</v>
      </c>
      <c r="W675" s="33">
        <v>45.5</v>
      </c>
      <c r="X675" s="33">
        <v>42.3</v>
      </c>
      <c r="Y675" s="33">
        <v>31.3</v>
      </c>
      <c r="Z675" s="33">
        <v>27.4</v>
      </c>
      <c r="AA675" s="33">
        <v>23.7</v>
      </c>
      <c r="AB675" s="33">
        <v>16.7</v>
      </c>
      <c r="AC675" s="33">
        <v>20.6</v>
      </c>
      <c r="AD675" s="33">
        <v>21.5</v>
      </c>
      <c r="AE675" s="33">
        <v>17.7</v>
      </c>
      <c r="AF675" s="33">
        <v>18.899999999999999</v>
      </c>
      <c r="AG675" s="34"/>
      <c r="AH675" s="34"/>
      <c r="AI675" s="34"/>
    </row>
    <row r="676" spans="1:35" ht="14.5" x14ac:dyDescent="0.35">
      <c r="A676" s="8" t="str">
        <f t="shared" si="13"/>
        <v>JugendarbeitslosigkeitLettland</v>
      </c>
      <c r="B676" s="8">
        <v>676</v>
      </c>
      <c r="C676" s="32" t="s">
        <v>84</v>
      </c>
      <c r="D676" s="32" t="s">
        <v>19</v>
      </c>
      <c r="E676" s="32" t="s">
        <v>85</v>
      </c>
      <c r="F676" s="32" t="s">
        <v>67</v>
      </c>
      <c r="G676" s="32" t="s">
        <v>32</v>
      </c>
      <c r="H676" s="32" t="s">
        <v>372</v>
      </c>
      <c r="I676" s="33">
        <v>21.3</v>
      </c>
      <c r="J676" s="33">
        <v>24.2</v>
      </c>
      <c r="K676" s="33">
        <v>25.3</v>
      </c>
      <c r="L676" s="33">
        <v>20.399999999999999</v>
      </c>
      <c r="M676" s="33">
        <v>21.8</v>
      </c>
      <c r="N676" s="33">
        <v>15.1</v>
      </c>
      <c r="O676" s="33">
        <v>13.6</v>
      </c>
      <c r="P676" s="33">
        <v>10.6</v>
      </c>
      <c r="Q676" s="33">
        <v>13.6</v>
      </c>
      <c r="R676" s="33">
        <v>33.299999999999997</v>
      </c>
      <c r="S676" s="33">
        <v>36.200000000000003</v>
      </c>
      <c r="T676" s="33">
        <v>31</v>
      </c>
      <c r="U676" s="33">
        <v>28.5</v>
      </c>
      <c r="V676" s="33">
        <v>23.2</v>
      </c>
      <c r="W676" s="33">
        <v>19.600000000000001</v>
      </c>
      <c r="X676" s="33">
        <v>16.3</v>
      </c>
      <c r="Y676" s="33">
        <v>17.3</v>
      </c>
      <c r="Z676" s="33">
        <v>17</v>
      </c>
      <c r="AA676" s="33">
        <v>12.2</v>
      </c>
      <c r="AB676" s="33">
        <v>12.4</v>
      </c>
      <c r="AC676" s="33">
        <v>14.9</v>
      </c>
      <c r="AD676" s="33">
        <v>14.8</v>
      </c>
      <c r="AE676" s="33">
        <v>15.3</v>
      </c>
      <c r="AF676" s="33">
        <v>12.3</v>
      </c>
      <c r="AG676" s="34"/>
      <c r="AH676" s="34"/>
      <c r="AI676" s="34"/>
    </row>
    <row r="677" spans="1:35" ht="14.5" x14ac:dyDescent="0.35">
      <c r="A677" s="8" t="str">
        <f t="shared" si="13"/>
        <v>JugendarbeitslosigkeitLitauen</v>
      </c>
      <c r="B677" s="8">
        <v>677</v>
      </c>
      <c r="C677" s="32" t="s">
        <v>84</v>
      </c>
      <c r="D677" s="32" t="s">
        <v>20</v>
      </c>
      <c r="E677" s="32" t="s">
        <v>85</v>
      </c>
      <c r="F677" s="32" t="s">
        <v>67</v>
      </c>
      <c r="G677" s="32" t="s">
        <v>32</v>
      </c>
      <c r="H677" s="32" t="s">
        <v>372</v>
      </c>
      <c r="I677" s="33">
        <v>28.6</v>
      </c>
      <c r="J677" s="33">
        <v>31.6</v>
      </c>
      <c r="K677" s="33">
        <v>20.399999999999999</v>
      </c>
      <c r="L677" s="33">
        <v>26.9</v>
      </c>
      <c r="M677" s="33">
        <v>20.3</v>
      </c>
      <c r="N677" s="33">
        <v>15.8</v>
      </c>
      <c r="O677" s="33">
        <v>10</v>
      </c>
      <c r="P677" s="33">
        <v>8.4</v>
      </c>
      <c r="Q677" s="33">
        <v>13.3</v>
      </c>
      <c r="R677" s="33">
        <v>29.6</v>
      </c>
      <c r="S677" s="33">
        <v>35.700000000000003</v>
      </c>
      <c r="T677" s="33">
        <v>32.6</v>
      </c>
      <c r="U677" s="33">
        <v>26.7</v>
      </c>
      <c r="V677" s="33">
        <v>21.9</v>
      </c>
      <c r="W677" s="33">
        <v>19.3</v>
      </c>
      <c r="X677" s="33">
        <v>16.3</v>
      </c>
      <c r="Y677" s="33">
        <v>14.5</v>
      </c>
      <c r="Z677" s="33">
        <v>13.3</v>
      </c>
      <c r="AA677" s="33">
        <v>11.1</v>
      </c>
      <c r="AB677" s="33">
        <v>11.9</v>
      </c>
      <c r="AC677" s="33">
        <v>19.600000000000001</v>
      </c>
      <c r="AD677" s="33">
        <v>14.3</v>
      </c>
      <c r="AE677" s="33">
        <v>11.9</v>
      </c>
      <c r="AF677" s="33">
        <v>13.8</v>
      </c>
      <c r="AG677" s="34"/>
      <c r="AH677" s="34"/>
      <c r="AI677" s="34"/>
    </row>
    <row r="678" spans="1:35" ht="14.5" x14ac:dyDescent="0.35">
      <c r="A678" s="8" t="str">
        <f t="shared" si="13"/>
        <v>JugendarbeitslosigkeitLuxemburg</v>
      </c>
      <c r="B678" s="8">
        <v>678</v>
      </c>
      <c r="C678" s="32" t="s">
        <v>84</v>
      </c>
      <c r="D678" s="32" t="s">
        <v>10</v>
      </c>
      <c r="E678" s="32" t="s">
        <v>85</v>
      </c>
      <c r="F678" s="32" t="s">
        <v>67</v>
      </c>
      <c r="G678" s="32" t="s">
        <v>32</v>
      </c>
      <c r="H678" s="32" t="s">
        <v>372</v>
      </c>
      <c r="I678" s="33">
        <v>6.4</v>
      </c>
      <c r="J678" s="33">
        <v>6.3</v>
      </c>
      <c r="K678" s="33">
        <v>7</v>
      </c>
      <c r="L678" s="33">
        <v>10.9</v>
      </c>
      <c r="M678" s="33">
        <v>16.899999999999999</v>
      </c>
      <c r="N678" s="33">
        <v>13.7</v>
      </c>
      <c r="O678" s="33">
        <v>16.2</v>
      </c>
      <c r="P678" s="33">
        <v>15.2</v>
      </c>
      <c r="Q678" s="33">
        <v>17.899999999999999</v>
      </c>
      <c r="R678" s="33">
        <v>17.2</v>
      </c>
      <c r="S678" s="33">
        <v>14.2</v>
      </c>
      <c r="T678" s="33">
        <v>16.8</v>
      </c>
      <c r="U678" s="33">
        <v>18.8</v>
      </c>
      <c r="V678" s="33">
        <v>15.5</v>
      </c>
      <c r="W678" s="33">
        <v>22.6</v>
      </c>
      <c r="X678" s="33">
        <v>17.3</v>
      </c>
      <c r="Y678" s="33">
        <v>18.899999999999999</v>
      </c>
      <c r="Z678" s="33">
        <v>15.4</v>
      </c>
      <c r="AA678" s="33">
        <v>14.2</v>
      </c>
      <c r="AB678" s="33">
        <v>17</v>
      </c>
      <c r="AC678" s="33">
        <v>23.2</v>
      </c>
      <c r="AD678" s="33">
        <v>16.899999999999999</v>
      </c>
      <c r="AE678" s="33">
        <v>17.600000000000001</v>
      </c>
      <c r="AF678" s="33">
        <v>18.8</v>
      </c>
      <c r="AG678" s="34"/>
      <c r="AH678" s="34"/>
      <c r="AI678" s="34"/>
    </row>
    <row r="679" spans="1:35" ht="14.5" x14ac:dyDescent="0.35">
      <c r="A679" s="8" t="str">
        <f t="shared" si="13"/>
        <v>JugendarbeitslosigkeitMalta</v>
      </c>
      <c r="B679" s="8">
        <v>679</v>
      </c>
      <c r="C679" s="32" t="s">
        <v>84</v>
      </c>
      <c r="D679" s="32" t="s">
        <v>16</v>
      </c>
      <c r="E679" s="32" t="s">
        <v>85</v>
      </c>
      <c r="F679" s="32" t="s">
        <v>67</v>
      </c>
      <c r="G679" s="32" t="s">
        <v>32</v>
      </c>
      <c r="H679" s="32" t="s">
        <v>372</v>
      </c>
      <c r="I679" s="33">
        <v>11.8</v>
      </c>
      <c r="J679" s="33">
        <v>17.600000000000001</v>
      </c>
      <c r="K679" s="33">
        <v>15.3</v>
      </c>
      <c r="L679" s="33">
        <v>17.399999999999999</v>
      </c>
      <c r="M679" s="33">
        <v>18.3</v>
      </c>
      <c r="N679" s="33">
        <v>16.100000000000001</v>
      </c>
      <c r="O679" s="33">
        <v>15.5</v>
      </c>
      <c r="P679" s="33">
        <v>13.5</v>
      </c>
      <c r="Q679" s="33">
        <v>11.7</v>
      </c>
      <c r="R679" s="33">
        <v>14.5</v>
      </c>
      <c r="S679" s="33">
        <v>13.2</v>
      </c>
      <c r="T679" s="33">
        <v>13.3</v>
      </c>
      <c r="U679" s="33">
        <v>13.8</v>
      </c>
      <c r="V679" s="33">
        <v>12.7</v>
      </c>
      <c r="W679" s="33">
        <v>11.7</v>
      </c>
      <c r="X679" s="33">
        <v>11.6</v>
      </c>
      <c r="Y679" s="33">
        <v>10.7</v>
      </c>
      <c r="Z679" s="33">
        <v>10.6</v>
      </c>
      <c r="AA679" s="33">
        <v>9.4</v>
      </c>
      <c r="AB679" s="33">
        <v>10.1</v>
      </c>
      <c r="AC679" s="33">
        <v>11.5</v>
      </c>
      <c r="AD679" s="33">
        <v>9.9</v>
      </c>
      <c r="AE679" s="33">
        <v>9</v>
      </c>
      <c r="AF679" s="33">
        <v>9.1999999999999993</v>
      </c>
      <c r="AG679" s="34"/>
      <c r="AH679" s="34"/>
      <c r="AI679" s="34"/>
    </row>
    <row r="680" spans="1:35" ht="14.5" x14ac:dyDescent="0.35">
      <c r="A680" s="8" t="str">
        <f t="shared" si="13"/>
        <v>JugendarbeitslosigkeitNiederlande</v>
      </c>
      <c r="B680" s="8">
        <v>680</v>
      </c>
      <c r="C680" s="32" t="s">
        <v>84</v>
      </c>
      <c r="D680" s="32" t="s">
        <v>1</v>
      </c>
      <c r="E680" s="32" t="s">
        <v>85</v>
      </c>
      <c r="F680" s="32" t="s">
        <v>67</v>
      </c>
      <c r="G680" s="32" t="s">
        <v>32</v>
      </c>
      <c r="H680" s="32" t="s">
        <v>372</v>
      </c>
      <c r="I680" s="33">
        <v>5.3</v>
      </c>
      <c r="J680" s="33">
        <v>4.4000000000000004</v>
      </c>
      <c r="K680" s="33">
        <v>4.5999999999999996</v>
      </c>
      <c r="L680" s="33">
        <v>6.6</v>
      </c>
      <c r="M680" s="33">
        <v>8</v>
      </c>
      <c r="N680" s="33">
        <v>11.8</v>
      </c>
      <c r="O680" s="33">
        <v>10</v>
      </c>
      <c r="P680" s="33">
        <v>9.4</v>
      </c>
      <c r="Q680" s="33">
        <v>8.6</v>
      </c>
      <c r="R680" s="33">
        <v>10.199999999999999</v>
      </c>
      <c r="S680" s="33">
        <v>11.1</v>
      </c>
      <c r="T680" s="33">
        <v>10</v>
      </c>
      <c r="U680" s="33">
        <v>11.7</v>
      </c>
      <c r="V680" s="33">
        <v>13.2</v>
      </c>
      <c r="W680" s="33">
        <v>12.7</v>
      </c>
      <c r="X680" s="33">
        <v>11.3</v>
      </c>
      <c r="Y680" s="33">
        <v>10.8</v>
      </c>
      <c r="Z680" s="33">
        <v>8.9</v>
      </c>
      <c r="AA680" s="33">
        <v>7.2</v>
      </c>
      <c r="AB680" s="33">
        <v>6.7</v>
      </c>
      <c r="AC680" s="33">
        <v>9.1</v>
      </c>
      <c r="AD680" s="33">
        <v>9.3000000000000007</v>
      </c>
      <c r="AE680" s="33">
        <v>7.6</v>
      </c>
      <c r="AF680" s="33">
        <v>8.1999999999999993</v>
      </c>
      <c r="AG680" s="34"/>
      <c r="AH680" s="34"/>
      <c r="AI680" s="34"/>
    </row>
    <row r="681" spans="1:35" ht="14.5" x14ac:dyDescent="0.35">
      <c r="A681" s="8" t="str">
        <f t="shared" si="13"/>
        <v>JugendarbeitslosigkeitÖsterreich</v>
      </c>
      <c r="B681" s="8">
        <v>681</v>
      </c>
      <c r="C681" s="32" t="s">
        <v>84</v>
      </c>
      <c r="D681" s="32" t="s">
        <v>56</v>
      </c>
      <c r="E681" s="32" t="s">
        <v>85</v>
      </c>
      <c r="F681" s="32" t="s">
        <v>67</v>
      </c>
      <c r="G681" s="32" t="s">
        <v>32</v>
      </c>
      <c r="H681" s="32" t="s">
        <v>372</v>
      </c>
      <c r="I681" s="33">
        <v>6.3</v>
      </c>
      <c r="J681" s="33">
        <v>6</v>
      </c>
      <c r="K681" s="33">
        <v>7.2</v>
      </c>
      <c r="L681" s="33">
        <v>7.5</v>
      </c>
      <c r="M681" s="33">
        <v>12.1</v>
      </c>
      <c r="N681" s="33">
        <v>11</v>
      </c>
      <c r="O681" s="33">
        <v>9.8000000000000007</v>
      </c>
      <c r="P681" s="33">
        <v>9.4</v>
      </c>
      <c r="Q681" s="33">
        <v>8.5</v>
      </c>
      <c r="R681" s="33">
        <v>10.7</v>
      </c>
      <c r="S681" s="33">
        <v>9.5</v>
      </c>
      <c r="T681" s="33">
        <v>8.9</v>
      </c>
      <c r="U681" s="33">
        <v>9.4</v>
      </c>
      <c r="V681" s="33">
        <v>9.6999999999999993</v>
      </c>
      <c r="W681" s="33">
        <v>10.3</v>
      </c>
      <c r="X681" s="33">
        <v>10.6</v>
      </c>
      <c r="Y681" s="33">
        <v>11.2</v>
      </c>
      <c r="Z681" s="33">
        <v>9.8000000000000007</v>
      </c>
      <c r="AA681" s="33">
        <v>9.4</v>
      </c>
      <c r="AB681" s="33">
        <v>8.5</v>
      </c>
      <c r="AC681" s="33">
        <v>10.5</v>
      </c>
      <c r="AD681" s="33">
        <v>11</v>
      </c>
      <c r="AE681" s="33">
        <v>9.5</v>
      </c>
      <c r="AF681" s="33">
        <v>10.4</v>
      </c>
      <c r="AG681" s="34"/>
      <c r="AH681" s="34"/>
      <c r="AI681" s="34"/>
    </row>
    <row r="682" spans="1:35" ht="14.5" x14ac:dyDescent="0.35">
      <c r="A682" s="8" t="str">
        <f t="shared" si="13"/>
        <v>JugendarbeitslosigkeitPolen</v>
      </c>
      <c r="B682" s="8">
        <v>682</v>
      </c>
      <c r="C682" s="32" t="s">
        <v>84</v>
      </c>
      <c r="D682" s="32" t="s">
        <v>21</v>
      </c>
      <c r="E682" s="32" t="s">
        <v>85</v>
      </c>
      <c r="F682" s="32" t="s">
        <v>67</v>
      </c>
      <c r="G682" s="32" t="s">
        <v>32</v>
      </c>
      <c r="H682" s="32" t="s">
        <v>372</v>
      </c>
      <c r="I682" s="33">
        <v>35.700000000000003</v>
      </c>
      <c r="J682" s="33">
        <v>39.200000000000003</v>
      </c>
      <c r="K682" s="33">
        <v>41.6</v>
      </c>
      <c r="L682" s="33">
        <v>41.4</v>
      </c>
      <c r="M682" s="33">
        <v>40.1</v>
      </c>
      <c r="N682" s="33">
        <v>36.9</v>
      </c>
      <c r="O682" s="33">
        <v>29.8</v>
      </c>
      <c r="P682" s="33">
        <v>21.7</v>
      </c>
      <c r="Q682" s="33">
        <v>17.3</v>
      </c>
      <c r="R682" s="33">
        <v>20.6</v>
      </c>
      <c r="S682" s="33">
        <v>23.7</v>
      </c>
      <c r="T682" s="33">
        <v>25.8</v>
      </c>
      <c r="U682" s="33">
        <v>26.5</v>
      </c>
      <c r="V682" s="33">
        <v>27.3</v>
      </c>
      <c r="W682" s="33">
        <v>23.9</v>
      </c>
      <c r="X682" s="33">
        <v>20.8</v>
      </c>
      <c r="Y682" s="33">
        <v>17.7</v>
      </c>
      <c r="Z682" s="33">
        <v>14.8</v>
      </c>
      <c r="AA682" s="33">
        <v>11.7</v>
      </c>
      <c r="AB682" s="33">
        <v>9.6999999999999993</v>
      </c>
      <c r="AC682" s="33">
        <v>10.8</v>
      </c>
      <c r="AD682" s="33">
        <v>11.9</v>
      </c>
      <c r="AE682" s="33">
        <v>10.8</v>
      </c>
      <c r="AF682" s="33">
        <v>11.4</v>
      </c>
      <c r="AG682" s="34"/>
      <c r="AH682" s="34"/>
      <c r="AI682" s="34"/>
    </row>
    <row r="683" spans="1:35" ht="14.5" x14ac:dyDescent="0.35">
      <c r="A683" s="8" t="str">
        <f t="shared" si="13"/>
        <v>JugendarbeitslosigkeitPortugal</v>
      </c>
      <c r="B683" s="8">
        <v>683</v>
      </c>
      <c r="C683" s="32" t="s">
        <v>84</v>
      </c>
      <c r="D683" s="32" t="s">
        <v>7</v>
      </c>
      <c r="E683" s="32" t="s">
        <v>85</v>
      </c>
      <c r="F683" s="32" t="s">
        <v>67</v>
      </c>
      <c r="G683" s="32" t="s">
        <v>32</v>
      </c>
      <c r="H683" s="32" t="s">
        <v>372</v>
      </c>
      <c r="I683" s="33">
        <v>8.3000000000000007</v>
      </c>
      <c r="J683" s="33">
        <v>9</v>
      </c>
      <c r="K683" s="33">
        <v>10.5</v>
      </c>
      <c r="L683" s="33">
        <v>13.5</v>
      </c>
      <c r="M683" s="33">
        <v>14.1</v>
      </c>
      <c r="N683" s="33">
        <v>16.2</v>
      </c>
      <c r="O683" s="33">
        <v>16.5</v>
      </c>
      <c r="P683" s="33">
        <v>16.7</v>
      </c>
      <c r="Q683" s="33">
        <v>16.7</v>
      </c>
      <c r="R683" s="33">
        <v>20.3</v>
      </c>
      <c r="S683" s="33">
        <v>22.8</v>
      </c>
      <c r="T683" s="33">
        <v>30.3</v>
      </c>
      <c r="U683" s="33">
        <v>38</v>
      </c>
      <c r="V683" s="33">
        <v>38.5</v>
      </c>
      <c r="W683" s="33">
        <v>34.700000000000003</v>
      </c>
      <c r="X683" s="33">
        <v>31.8</v>
      </c>
      <c r="Y683" s="33">
        <v>27.8</v>
      </c>
      <c r="Z683" s="33">
        <v>23.8</v>
      </c>
      <c r="AA683" s="33">
        <v>20.2</v>
      </c>
      <c r="AB683" s="33">
        <v>18.3</v>
      </c>
      <c r="AC683" s="33">
        <v>22.5</v>
      </c>
      <c r="AD683" s="33">
        <v>23.4</v>
      </c>
      <c r="AE683" s="33">
        <v>19.2</v>
      </c>
      <c r="AF683" s="33">
        <v>20.5</v>
      </c>
      <c r="AG683" s="34"/>
      <c r="AH683" s="34"/>
      <c r="AI683" s="34"/>
    </row>
    <row r="684" spans="1:35" ht="14.5" x14ac:dyDescent="0.35">
      <c r="A684" s="8" t="str">
        <f t="shared" si="13"/>
        <v>JugendarbeitslosigkeitRumänien</v>
      </c>
      <c r="B684" s="8">
        <v>684</v>
      </c>
      <c r="C684" s="32" t="s">
        <v>84</v>
      </c>
      <c r="D684" s="32" t="s">
        <v>99</v>
      </c>
      <c r="E684" s="32" t="s">
        <v>85</v>
      </c>
      <c r="F684" s="32" t="s">
        <v>67</v>
      </c>
      <c r="G684" s="32" t="s">
        <v>32</v>
      </c>
      <c r="H684" s="32" t="s">
        <v>372</v>
      </c>
      <c r="I684" s="33">
        <v>17.8</v>
      </c>
      <c r="J684" s="33">
        <v>17.600000000000001</v>
      </c>
      <c r="K684" s="33">
        <v>22.2</v>
      </c>
      <c r="L684" s="33">
        <v>19.5</v>
      </c>
      <c r="M684" s="33">
        <v>22.3</v>
      </c>
      <c r="N684" s="33">
        <v>20.2</v>
      </c>
      <c r="O684" s="33">
        <v>21.4</v>
      </c>
      <c r="P684" s="33">
        <v>20.100000000000001</v>
      </c>
      <c r="Q684" s="33">
        <v>18.600000000000001</v>
      </c>
      <c r="R684" s="33">
        <v>20.8</v>
      </c>
      <c r="S684" s="33">
        <v>22.1</v>
      </c>
      <c r="T684" s="33">
        <v>23.9</v>
      </c>
      <c r="U684" s="33">
        <v>22.6</v>
      </c>
      <c r="V684" s="33">
        <v>23.7</v>
      </c>
      <c r="W684" s="33">
        <v>24</v>
      </c>
      <c r="X684" s="33">
        <v>21.7</v>
      </c>
      <c r="Y684" s="33">
        <v>20.6</v>
      </c>
      <c r="Z684" s="33">
        <v>18.3</v>
      </c>
      <c r="AA684" s="33">
        <v>16.2</v>
      </c>
      <c r="AB684" s="33">
        <v>16.8</v>
      </c>
      <c r="AC684" s="33">
        <v>17.3</v>
      </c>
      <c r="AD684" s="33">
        <v>21</v>
      </c>
      <c r="AE684" s="33">
        <v>22.8</v>
      </c>
      <c r="AF684" s="33">
        <v>21.8</v>
      </c>
      <c r="AG684" s="34"/>
      <c r="AH684" s="34"/>
      <c r="AI684" s="34"/>
    </row>
    <row r="685" spans="1:35" ht="14.5" x14ac:dyDescent="0.35">
      <c r="A685" s="8" t="str">
        <f t="shared" si="13"/>
        <v>JugendarbeitslosigkeitSchweden</v>
      </c>
      <c r="B685" s="8">
        <v>685</v>
      </c>
      <c r="C685" s="32" t="s">
        <v>84</v>
      </c>
      <c r="D685" s="32" t="s">
        <v>13</v>
      </c>
      <c r="E685" s="32" t="s">
        <v>85</v>
      </c>
      <c r="F685" s="32" t="s">
        <v>67</v>
      </c>
      <c r="G685" s="32" t="s">
        <v>32</v>
      </c>
      <c r="H685" s="32" t="s">
        <v>372</v>
      </c>
      <c r="I685" s="33">
        <v>9.5</v>
      </c>
      <c r="J685" s="33">
        <v>11.7</v>
      </c>
      <c r="K685" s="33">
        <v>12.9</v>
      </c>
      <c r="L685" s="33">
        <v>14.3</v>
      </c>
      <c r="M685" s="33">
        <v>18.5</v>
      </c>
      <c r="N685" s="33">
        <v>21.9</v>
      </c>
      <c r="O685" s="33">
        <v>21.5</v>
      </c>
      <c r="P685" s="33">
        <v>19.3</v>
      </c>
      <c r="Q685" s="33">
        <v>20.2</v>
      </c>
      <c r="R685" s="33">
        <v>25</v>
      </c>
      <c r="S685" s="33">
        <v>24.8</v>
      </c>
      <c r="T685" s="33">
        <v>22.8</v>
      </c>
      <c r="U685" s="33">
        <v>23.6</v>
      </c>
      <c r="V685" s="33">
        <v>23.5</v>
      </c>
      <c r="W685" s="33">
        <v>22.9</v>
      </c>
      <c r="X685" s="33">
        <v>20.399999999999999</v>
      </c>
      <c r="Y685" s="33">
        <v>18.899999999999999</v>
      </c>
      <c r="Z685" s="33">
        <v>17.899999999999999</v>
      </c>
      <c r="AA685" s="33">
        <v>17.399999999999999</v>
      </c>
      <c r="AB685" s="33">
        <v>20.100000000000001</v>
      </c>
      <c r="AC685" s="33">
        <v>23.9</v>
      </c>
      <c r="AD685" s="33">
        <v>24.7</v>
      </c>
      <c r="AE685" s="33">
        <v>21.7</v>
      </c>
      <c r="AF685" s="33">
        <v>22.1</v>
      </c>
      <c r="AG685" s="34"/>
      <c r="AH685" s="34"/>
      <c r="AI685" s="34"/>
    </row>
    <row r="686" spans="1:35" ht="14.5" x14ac:dyDescent="0.35">
      <c r="A686" s="8" t="str">
        <f t="shared" si="13"/>
        <v>JugendarbeitslosigkeitSlowakei</v>
      </c>
      <c r="B686" s="8">
        <v>686</v>
      </c>
      <c r="C686" s="32" t="s">
        <v>84</v>
      </c>
      <c r="D686" s="32" t="s">
        <v>23</v>
      </c>
      <c r="E686" s="32" t="s">
        <v>85</v>
      </c>
      <c r="F686" s="32" t="s">
        <v>67</v>
      </c>
      <c r="G686" s="32" t="s">
        <v>32</v>
      </c>
      <c r="H686" s="32" t="s">
        <v>372</v>
      </c>
      <c r="I686" s="33">
        <v>36.9</v>
      </c>
      <c r="J686" s="33">
        <v>38.9</v>
      </c>
      <c r="K686" s="33">
        <v>37.700000000000003</v>
      </c>
      <c r="L686" s="33">
        <v>32.9</v>
      </c>
      <c r="M686" s="33">
        <v>32.799999999999997</v>
      </c>
      <c r="N686" s="33">
        <v>30.1</v>
      </c>
      <c r="O686" s="33">
        <v>26.6</v>
      </c>
      <c r="P686" s="33">
        <v>20.3</v>
      </c>
      <c r="Q686" s="33">
        <v>19</v>
      </c>
      <c r="R686" s="33">
        <v>27.3</v>
      </c>
      <c r="S686" s="33">
        <v>33.6</v>
      </c>
      <c r="T686" s="33">
        <v>33.4</v>
      </c>
      <c r="U686" s="33">
        <v>34</v>
      </c>
      <c r="V686" s="33">
        <v>33.700000000000003</v>
      </c>
      <c r="W686" s="33">
        <v>29.7</v>
      </c>
      <c r="X686" s="33">
        <v>26.5</v>
      </c>
      <c r="Y686" s="33">
        <v>22.2</v>
      </c>
      <c r="Z686" s="33">
        <v>18.899999999999999</v>
      </c>
      <c r="AA686" s="33">
        <v>14.9</v>
      </c>
      <c r="AB686" s="33">
        <v>16.100000000000001</v>
      </c>
      <c r="AC686" s="33">
        <v>19.3</v>
      </c>
      <c r="AD686" s="33">
        <v>20.6</v>
      </c>
      <c r="AE686" s="33">
        <v>19.899999999999999</v>
      </c>
      <c r="AF686" s="33">
        <v>19.8</v>
      </c>
      <c r="AG686" s="34"/>
      <c r="AH686" s="34"/>
      <c r="AI686" s="34"/>
    </row>
    <row r="687" spans="1:35" ht="14.5" x14ac:dyDescent="0.35">
      <c r="A687" s="8" t="str">
        <f t="shared" si="13"/>
        <v>JugendarbeitslosigkeitSlowenien</v>
      </c>
      <c r="B687" s="8">
        <v>687</v>
      </c>
      <c r="C687" s="32" t="s">
        <v>84</v>
      </c>
      <c r="D687" s="32" t="s">
        <v>26</v>
      </c>
      <c r="E687" s="32" t="s">
        <v>85</v>
      </c>
      <c r="F687" s="32" t="s">
        <v>67</v>
      </c>
      <c r="G687" s="32" t="s">
        <v>32</v>
      </c>
      <c r="H687" s="32" t="s">
        <v>372</v>
      </c>
      <c r="I687" s="33">
        <v>16.399999999999999</v>
      </c>
      <c r="J687" s="33">
        <v>15.7</v>
      </c>
      <c r="K687" s="33">
        <v>14.8</v>
      </c>
      <c r="L687" s="33">
        <v>15.3</v>
      </c>
      <c r="M687" s="33">
        <v>14</v>
      </c>
      <c r="N687" s="33">
        <v>15.9</v>
      </c>
      <c r="O687" s="33">
        <v>13.9</v>
      </c>
      <c r="P687" s="33">
        <v>10.1</v>
      </c>
      <c r="Q687" s="33">
        <v>10.4</v>
      </c>
      <c r="R687" s="33">
        <v>13.6</v>
      </c>
      <c r="S687" s="33">
        <v>14.7</v>
      </c>
      <c r="T687" s="33">
        <v>15.7</v>
      </c>
      <c r="U687" s="33">
        <v>20.6</v>
      </c>
      <c r="V687" s="33">
        <v>21.6</v>
      </c>
      <c r="W687" s="33">
        <v>20.2</v>
      </c>
      <c r="X687" s="33">
        <v>16.3</v>
      </c>
      <c r="Y687" s="33">
        <v>15.2</v>
      </c>
      <c r="Z687" s="33">
        <v>11.2</v>
      </c>
      <c r="AA687" s="33">
        <v>8.8000000000000007</v>
      </c>
      <c r="AB687" s="33">
        <v>8.1</v>
      </c>
      <c r="AC687" s="33">
        <v>14.2</v>
      </c>
      <c r="AD687" s="33">
        <v>12.8</v>
      </c>
      <c r="AE687" s="33">
        <v>10.1</v>
      </c>
      <c r="AF687" s="33">
        <v>9.9</v>
      </c>
      <c r="AG687" s="34"/>
      <c r="AH687" s="34"/>
      <c r="AI687" s="34"/>
    </row>
    <row r="688" spans="1:35" ht="14.5" x14ac:dyDescent="0.35">
      <c r="A688" s="8" t="str">
        <f t="shared" si="13"/>
        <v>JugendarbeitslosigkeitSpanien</v>
      </c>
      <c r="B688" s="8">
        <v>688</v>
      </c>
      <c r="C688" s="32" t="s">
        <v>84</v>
      </c>
      <c r="D688" s="32" t="s">
        <v>8</v>
      </c>
      <c r="E688" s="32" t="s">
        <v>85</v>
      </c>
      <c r="F688" s="32" t="s">
        <v>67</v>
      </c>
      <c r="G688" s="32" t="s">
        <v>32</v>
      </c>
      <c r="H688" s="32" t="s">
        <v>372</v>
      </c>
      <c r="I688" s="33">
        <v>25.3</v>
      </c>
      <c r="J688" s="33">
        <v>20.7</v>
      </c>
      <c r="K688" s="33">
        <v>21.5</v>
      </c>
      <c r="L688" s="33">
        <v>22.3</v>
      </c>
      <c r="M688" s="33">
        <v>22.5</v>
      </c>
      <c r="N688" s="33">
        <v>19.600000000000001</v>
      </c>
      <c r="O688" s="33">
        <v>17.899999999999999</v>
      </c>
      <c r="P688" s="33">
        <v>18.100000000000001</v>
      </c>
      <c r="Q688" s="33">
        <v>24.5</v>
      </c>
      <c r="R688" s="33">
        <v>37.700000000000003</v>
      </c>
      <c r="S688" s="33">
        <v>41.5</v>
      </c>
      <c r="T688" s="33">
        <v>46.2</v>
      </c>
      <c r="U688" s="33">
        <v>52.9</v>
      </c>
      <c r="V688" s="33">
        <v>55.5</v>
      </c>
      <c r="W688" s="33">
        <v>53.2</v>
      </c>
      <c r="X688" s="33">
        <v>48.3</v>
      </c>
      <c r="Y688" s="33">
        <v>44.4</v>
      </c>
      <c r="Z688" s="33">
        <v>38.6</v>
      </c>
      <c r="AA688" s="33">
        <v>34.299999999999997</v>
      </c>
      <c r="AB688" s="33">
        <v>32.5</v>
      </c>
      <c r="AC688" s="33">
        <v>38.299999999999997</v>
      </c>
      <c r="AD688" s="33">
        <v>35</v>
      </c>
      <c r="AE688" s="33">
        <v>29.7</v>
      </c>
      <c r="AF688" s="33">
        <v>28.7</v>
      </c>
      <c r="AG688" s="34"/>
      <c r="AH688" s="34"/>
      <c r="AI688" s="34"/>
    </row>
    <row r="689" spans="1:35" ht="14.5" x14ac:dyDescent="0.35">
      <c r="A689" s="8" t="str">
        <f t="shared" si="13"/>
        <v>JugendarbeitslosigkeitTschechische Republik</v>
      </c>
      <c r="B689" s="8">
        <v>689</v>
      </c>
      <c r="C689" s="32" t="s">
        <v>84</v>
      </c>
      <c r="D689" s="32" t="s">
        <v>22</v>
      </c>
      <c r="E689" s="32" t="s">
        <v>85</v>
      </c>
      <c r="F689" s="32" t="s">
        <v>67</v>
      </c>
      <c r="G689" s="32" t="s">
        <v>32</v>
      </c>
      <c r="H689" s="32" t="s">
        <v>372</v>
      </c>
      <c r="I689" s="33">
        <v>17</v>
      </c>
      <c r="J689" s="33">
        <v>16.3</v>
      </c>
      <c r="K689" s="33">
        <v>15.4</v>
      </c>
      <c r="L689" s="33">
        <v>16.8</v>
      </c>
      <c r="M689" s="33">
        <v>19.899999999999999</v>
      </c>
      <c r="N689" s="33">
        <v>19.2</v>
      </c>
      <c r="O689" s="33">
        <v>17.5</v>
      </c>
      <c r="P689" s="33">
        <v>10.7</v>
      </c>
      <c r="Q689" s="33">
        <v>9.9</v>
      </c>
      <c r="R689" s="33">
        <v>16.600000000000001</v>
      </c>
      <c r="S689" s="33">
        <v>18.3</v>
      </c>
      <c r="T689" s="33">
        <v>18.100000000000001</v>
      </c>
      <c r="U689" s="33">
        <v>19.5</v>
      </c>
      <c r="V689" s="33">
        <v>19</v>
      </c>
      <c r="W689" s="33">
        <v>15.9</v>
      </c>
      <c r="X689" s="33">
        <v>12.6</v>
      </c>
      <c r="Y689" s="33">
        <v>10.5</v>
      </c>
      <c r="Z689" s="33">
        <v>7.9</v>
      </c>
      <c r="AA689" s="33">
        <v>6.7</v>
      </c>
      <c r="AB689" s="33">
        <v>5.6</v>
      </c>
      <c r="AC689" s="33">
        <v>8</v>
      </c>
      <c r="AD689" s="33">
        <v>8.1999999999999993</v>
      </c>
      <c r="AE689" s="33">
        <v>6.8</v>
      </c>
      <c r="AF689" s="33">
        <v>8.3000000000000007</v>
      </c>
      <c r="AG689" s="34"/>
      <c r="AH689" s="34"/>
      <c r="AI689" s="34"/>
    </row>
    <row r="690" spans="1:35" ht="14.5" x14ac:dyDescent="0.35">
      <c r="A690" s="8" t="str">
        <f t="shared" si="13"/>
        <v>JugendarbeitslosigkeitUngarn</v>
      </c>
      <c r="B690" s="8">
        <v>690</v>
      </c>
      <c r="C690" s="32" t="s">
        <v>84</v>
      </c>
      <c r="D690" s="32" t="s">
        <v>24</v>
      </c>
      <c r="E690" s="32" t="s">
        <v>85</v>
      </c>
      <c r="F690" s="32" t="s">
        <v>67</v>
      </c>
      <c r="G690" s="32" t="s">
        <v>32</v>
      </c>
      <c r="H690" s="32" t="s">
        <v>372</v>
      </c>
      <c r="I690" s="33">
        <v>12.3</v>
      </c>
      <c r="J690" s="33">
        <v>10.7</v>
      </c>
      <c r="K690" s="33">
        <v>11.4</v>
      </c>
      <c r="L690" s="33">
        <v>12.9</v>
      </c>
      <c r="M690" s="33">
        <v>14.4</v>
      </c>
      <c r="N690" s="33">
        <v>19.399999999999999</v>
      </c>
      <c r="O690" s="33">
        <v>19.100000000000001</v>
      </c>
      <c r="P690" s="33">
        <v>18</v>
      </c>
      <c r="Q690" s="33">
        <v>19.5</v>
      </c>
      <c r="R690" s="33">
        <v>26.4</v>
      </c>
      <c r="S690" s="33">
        <v>26.4</v>
      </c>
      <c r="T690" s="33">
        <v>26</v>
      </c>
      <c r="U690" s="33">
        <v>28.2</v>
      </c>
      <c r="V690" s="33">
        <v>26.6</v>
      </c>
      <c r="W690" s="33">
        <v>20.399999999999999</v>
      </c>
      <c r="X690" s="33">
        <v>17.3</v>
      </c>
      <c r="Y690" s="33">
        <v>12.9</v>
      </c>
      <c r="Z690" s="33">
        <v>10.7</v>
      </c>
      <c r="AA690" s="33">
        <v>10.199999999999999</v>
      </c>
      <c r="AB690" s="33">
        <v>11.4</v>
      </c>
      <c r="AC690" s="33">
        <v>12.8</v>
      </c>
      <c r="AD690" s="33">
        <v>13.5</v>
      </c>
      <c r="AE690" s="33">
        <v>10.6</v>
      </c>
      <c r="AF690" s="33">
        <v>12.8</v>
      </c>
      <c r="AG690" s="34"/>
      <c r="AH690" s="34"/>
      <c r="AI690" s="34"/>
    </row>
    <row r="691" spans="1:35" ht="14.5" x14ac:dyDescent="0.35">
      <c r="A691" s="8" t="str">
        <f t="shared" si="13"/>
        <v>JugendarbeitslosigkeitVereinigtes Königreich Großbritannien und Nordirland</v>
      </c>
      <c r="B691" s="8">
        <v>691</v>
      </c>
      <c r="C691" s="32" t="s">
        <v>84</v>
      </c>
      <c r="D691" s="32" t="s">
        <v>57</v>
      </c>
      <c r="E691" s="32" t="s">
        <v>85</v>
      </c>
      <c r="F691" s="32" t="s">
        <v>67</v>
      </c>
      <c r="G691" s="32" t="s">
        <v>32</v>
      </c>
      <c r="H691" s="32" t="s">
        <v>372</v>
      </c>
      <c r="I691" s="33">
        <v>12</v>
      </c>
      <c r="J691" s="33">
        <v>10.3</v>
      </c>
      <c r="K691" s="33">
        <v>10.9</v>
      </c>
      <c r="L691" s="33">
        <v>11.4</v>
      </c>
      <c r="M691" s="33">
        <v>10.7</v>
      </c>
      <c r="N691" s="33">
        <v>12.7</v>
      </c>
      <c r="O691" s="33">
        <v>13.9</v>
      </c>
      <c r="P691" s="33">
        <v>14.3</v>
      </c>
      <c r="Q691" s="33">
        <v>15</v>
      </c>
      <c r="R691" s="33">
        <v>19.100000000000001</v>
      </c>
      <c r="S691" s="33">
        <v>19.899999999999999</v>
      </c>
      <c r="T691" s="33">
        <v>21.3</v>
      </c>
      <c r="U691" s="33">
        <v>21.2</v>
      </c>
      <c r="V691" s="33">
        <v>20.7</v>
      </c>
      <c r="W691" s="33">
        <v>17</v>
      </c>
      <c r="X691" s="33">
        <v>14.6</v>
      </c>
      <c r="Y691" s="33">
        <v>13</v>
      </c>
      <c r="Z691" s="33">
        <v>12.1</v>
      </c>
      <c r="AA691" s="33">
        <v>11.3</v>
      </c>
      <c r="AB691" s="33">
        <v>11.2</v>
      </c>
      <c r="AC691" s="33">
        <v>13.513</v>
      </c>
      <c r="AD691" s="33">
        <v>12.531000000000001</v>
      </c>
      <c r="AE691" s="33">
        <v>10.406000000000001</v>
      </c>
      <c r="AF691" s="33">
        <v>10.385999999999999</v>
      </c>
      <c r="AG691" s="34"/>
      <c r="AH691" s="34"/>
      <c r="AI691" s="34"/>
    </row>
    <row r="692" spans="1:35" ht="14.5" x14ac:dyDescent="0.35">
      <c r="A692" s="8" t="str">
        <f t="shared" si="13"/>
        <v>JugendarbeitslosigkeitZypern</v>
      </c>
      <c r="B692" s="8">
        <v>692</v>
      </c>
      <c r="C692" s="32" t="s">
        <v>84</v>
      </c>
      <c r="D692" s="32" t="s">
        <v>30</v>
      </c>
      <c r="E692" s="32" t="s">
        <v>85</v>
      </c>
      <c r="F692" s="32" t="s">
        <v>67</v>
      </c>
      <c r="G692" s="32" t="s">
        <v>32</v>
      </c>
      <c r="H692" s="32" t="s">
        <v>372</v>
      </c>
      <c r="I692" s="33">
        <v>10.199999999999999</v>
      </c>
      <c r="J692" s="33">
        <v>8.1999999999999993</v>
      </c>
      <c r="K692" s="33">
        <v>7.7</v>
      </c>
      <c r="L692" s="33">
        <v>8.9</v>
      </c>
      <c r="M692" s="33">
        <v>8.6999999999999993</v>
      </c>
      <c r="N692" s="33">
        <v>13.9</v>
      </c>
      <c r="O692" s="33">
        <v>10</v>
      </c>
      <c r="P692" s="33">
        <v>10.199999999999999</v>
      </c>
      <c r="Q692" s="33">
        <v>9</v>
      </c>
      <c r="R692" s="33">
        <v>13.8</v>
      </c>
      <c r="S692" s="33">
        <v>16.600000000000001</v>
      </c>
      <c r="T692" s="33">
        <v>22.4</v>
      </c>
      <c r="U692" s="33">
        <v>27.7</v>
      </c>
      <c r="V692" s="33">
        <v>38.9</v>
      </c>
      <c r="W692" s="33">
        <v>36</v>
      </c>
      <c r="X692" s="33">
        <v>32.799999999999997</v>
      </c>
      <c r="Y692" s="33">
        <v>29.1</v>
      </c>
      <c r="Z692" s="33">
        <v>24.7</v>
      </c>
      <c r="AA692" s="33">
        <v>20.2</v>
      </c>
      <c r="AB692" s="33">
        <v>16.600000000000001</v>
      </c>
      <c r="AC692" s="33">
        <v>18.2</v>
      </c>
      <c r="AD692" s="33">
        <v>17.100000000000001</v>
      </c>
      <c r="AE692" s="33">
        <v>18.600000000000001</v>
      </c>
      <c r="AF692" s="33">
        <v>16.600000000000001</v>
      </c>
      <c r="AG692" s="34"/>
      <c r="AH692" s="34"/>
      <c r="AI692" s="34"/>
    </row>
    <row r="693" spans="1:35" ht="14.5" x14ac:dyDescent="0.35">
      <c r="A693" s="8" t="str">
        <f t="shared" si="13"/>
        <v>KonsumausgabenBelgien</v>
      </c>
      <c r="B693" s="8">
        <v>693</v>
      </c>
      <c r="C693" s="32" t="s">
        <v>86</v>
      </c>
      <c r="D693" s="32" t="s">
        <v>9</v>
      </c>
      <c r="E693" s="32" t="s">
        <v>150</v>
      </c>
      <c r="F693" s="32" t="s">
        <v>343</v>
      </c>
      <c r="G693" s="32" t="s">
        <v>32</v>
      </c>
      <c r="H693" s="32" t="s">
        <v>376</v>
      </c>
      <c r="I693" s="33">
        <v>2.8168594479373752</v>
      </c>
      <c r="J693" s="33">
        <v>0.94324614849679733</v>
      </c>
      <c r="K693" s="33">
        <v>0.61158533771150303</v>
      </c>
      <c r="L693" s="33">
        <v>0.71785003020876559</v>
      </c>
      <c r="M693" s="33">
        <v>1.0642126825713518</v>
      </c>
      <c r="N693" s="33">
        <v>1.4442566082200585</v>
      </c>
      <c r="O693" s="33">
        <v>1.774810369963447</v>
      </c>
      <c r="P693" s="33">
        <v>2.0923128025205955</v>
      </c>
      <c r="Q693" s="33">
        <v>1.3749434927944577</v>
      </c>
      <c r="R693" s="33">
        <v>1.5451581495751441</v>
      </c>
      <c r="S693" s="33">
        <v>3.797024680533795</v>
      </c>
      <c r="T693" s="33">
        <v>0.60811780171903251</v>
      </c>
      <c r="U693" s="33">
        <v>1.3931948610297411</v>
      </c>
      <c r="V693" s="33">
        <v>1.3250672100877381</v>
      </c>
      <c r="W693" s="33">
        <v>0.9935982173206952</v>
      </c>
      <c r="X693" s="33">
        <v>1.625836875924989</v>
      </c>
      <c r="Y693" s="33">
        <v>1.6078760396801073</v>
      </c>
      <c r="Z693" s="33">
        <v>1.9103724363846766</v>
      </c>
      <c r="AA693" s="33">
        <v>1.6125163250619607</v>
      </c>
      <c r="AB693" s="33">
        <v>1.4469887734760221</v>
      </c>
      <c r="AC693" s="33">
        <v>-7.1946215943795835</v>
      </c>
      <c r="AD693" s="33">
        <v>5.57855854308049</v>
      </c>
      <c r="AE693" s="33">
        <v>3.6358854460787597</v>
      </c>
      <c r="AF693" s="33">
        <v>0.59960261314533625</v>
      </c>
      <c r="AG693" s="33">
        <v>0.95000132882067589</v>
      </c>
      <c r="AH693" s="33">
        <v>1.2699730009030361</v>
      </c>
      <c r="AI693" s="33">
        <v>1.3500264500704588</v>
      </c>
    </row>
    <row r="694" spans="1:35" ht="14.5" x14ac:dyDescent="0.35">
      <c r="A694" s="8" t="str">
        <f t="shared" si="13"/>
        <v>KonsumausgabenBulgarien</v>
      </c>
      <c r="B694" s="8">
        <v>694</v>
      </c>
      <c r="C694" s="32" t="s">
        <v>86</v>
      </c>
      <c r="D694" s="32" t="s">
        <v>25</v>
      </c>
      <c r="E694" s="32" t="s">
        <v>150</v>
      </c>
      <c r="F694" s="32" t="s">
        <v>343</v>
      </c>
      <c r="G694" s="32" t="s">
        <v>32</v>
      </c>
      <c r="H694" s="32" t="s">
        <v>376</v>
      </c>
      <c r="I694" s="33">
        <v>8.9994658100246028</v>
      </c>
      <c r="J694" s="33">
        <v>7.6753970688252764</v>
      </c>
      <c r="K694" s="33">
        <v>5.6925375777703238</v>
      </c>
      <c r="L694" s="33">
        <v>6.4946094305231554</v>
      </c>
      <c r="M694" s="33">
        <v>9.4727709310856483</v>
      </c>
      <c r="N694" s="33">
        <v>7.3146614869296229</v>
      </c>
      <c r="O694" s="33">
        <v>8.5330876283892252</v>
      </c>
      <c r="P694" s="33">
        <v>11.492368711284769</v>
      </c>
      <c r="Q694" s="33">
        <v>3.4907216087885615</v>
      </c>
      <c r="R694" s="33">
        <v>-4.2640637761283955</v>
      </c>
      <c r="S694" s="33">
        <v>2.3660016675269873</v>
      </c>
      <c r="T694" s="33">
        <v>1.9888958846087945</v>
      </c>
      <c r="U694" s="33">
        <v>3.7306399498348526</v>
      </c>
      <c r="V694" s="33">
        <v>-3.8635937779251037</v>
      </c>
      <c r="W694" s="33">
        <v>1.4816539267027622</v>
      </c>
      <c r="X694" s="33">
        <v>2.780275855567254</v>
      </c>
      <c r="Y694" s="33">
        <v>2.0851708236512962</v>
      </c>
      <c r="Z694" s="33">
        <v>2.4572863772709894</v>
      </c>
      <c r="AA694" s="33">
        <v>3.6535245682469508</v>
      </c>
      <c r="AB694" s="33">
        <v>5.9812472016041056</v>
      </c>
      <c r="AC694" s="33">
        <v>-0.40608544308206262</v>
      </c>
      <c r="AD694" s="33">
        <v>8.5490020296689266</v>
      </c>
      <c r="AE694" s="33">
        <v>3.935942584391583</v>
      </c>
      <c r="AF694" s="33">
        <v>1.4215997120246442</v>
      </c>
      <c r="AG694" s="33">
        <v>4.399995055243906</v>
      </c>
      <c r="AH694" s="33">
        <v>3.4000067624647414</v>
      </c>
      <c r="AI694" s="33">
        <v>3.3000025702341702</v>
      </c>
    </row>
    <row r="695" spans="1:35" ht="14.5" x14ac:dyDescent="0.35">
      <c r="A695" s="8" t="str">
        <f t="shared" si="13"/>
        <v>KonsumausgabenDänemark</v>
      </c>
      <c r="B695" s="8">
        <v>695</v>
      </c>
      <c r="C695" s="32" t="s">
        <v>86</v>
      </c>
      <c r="D695" s="32" t="s">
        <v>5</v>
      </c>
      <c r="E695" s="32" t="s">
        <v>150</v>
      </c>
      <c r="F695" s="32" t="s">
        <v>343</v>
      </c>
      <c r="G695" s="32" t="s">
        <v>32</v>
      </c>
      <c r="H695" s="32" t="s">
        <v>376</v>
      </c>
      <c r="I695" s="33">
        <v>0.36045301224115178</v>
      </c>
      <c r="J695" s="33">
        <v>0.50376923105690707</v>
      </c>
      <c r="K695" s="33">
        <v>1.4673887426599634</v>
      </c>
      <c r="L695" s="33">
        <v>1.3131644059343017</v>
      </c>
      <c r="M695" s="33">
        <v>4.8318825820557407</v>
      </c>
      <c r="N695" s="33">
        <v>3.8799002314657542</v>
      </c>
      <c r="O695" s="33">
        <v>2.7808802021007892</v>
      </c>
      <c r="P695" s="33">
        <v>1.9064959929626184</v>
      </c>
      <c r="Q695" s="33">
        <v>0.19369450853324111</v>
      </c>
      <c r="R695" s="33">
        <v>-3.5955841517673406</v>
      </c>
      <c r="S695" s="33">
        <v>1.3036111880790173</v>
      </c>
      <c r="T695" s="33">
        <v>0.24054522142051837</v>
      </c>
      <c r="U695" s="33">
        <v>0.35795674536538513</v>
      </c>
      <c r="V695" s="33">
        <v>1.5097912363545021</v>
      </c>
      <c r="W695" s="33">
        <v>-0.23375592197550077</v>
      </c>
      <c r="X695" s="33">
        <v>1.970463736527293</v>
      </c>
      <c r="Y695" s="33">
        <v>3.2818002447613424</v>
      </c>
      <c r="Z695" s="33">
        <v>2.7136281930371808</v>
      </c>
      <c r="AA695" s="33">
        <v>3.7556258362729551</v>
      </c>
      <c r="AB695" s="33">
        <v>1.7700855355402041</v>
      </c>
      <c r="AC695" s="33">
        <v>-1.2739557659667184</v>
      </c>
      <c r="AD695" s="33">
        <v>6.8369376812603235</v>
      </c>
      <c r="AE695" s="33">
        <v>-2.0868381139274561</v>
      </c>
      <c r="AF695" s="33">
        <v>1.3921510244579736</v>
      </c>
      <c r="AG695" s="33">
        <v>0.70000363753474915</v>
      </c>
      <c r="AH695" s="33">
        <v>1.3800552762181013</v>
      </c>
      <c r="AI695" s="33">
        <v>1.7999619359150358</v>
      </c>
    </row>
    <row r="696" spans="1:35" ht="14.5" x14ac:dyDescent="0.35">
      <c r="A696" s="8" t="str">
        <f t="shared" si="13"/>
        <v>KonsumausgabenDeutschland</v>
      </c>
      <c r="B696" s="8">
        <v>696</v>
      </c>
      <c r="C696" s="32" t="s">
        <v>86</v>
      </c>
      <c r="D696" s="32" t="s">
        <v>2</v>
      </c>
      <c r="E696" s="32" t="s">
        <v>150</v>
      </c>
      <c r="F696" s="32" t="s">
        <v>343</v>
      </c>
      <c r="G696" s="32" t="s">
        <v>32</v>
      </c>
      <c r="H696" s="32" t="s">
        <v>376</v>
      </c>
      <c r="I696" s="33">
        <v>2.2108756877354097</v>
      </c>
      <c r="J696" s="33">
        <v>0.98724211550343455</v>
      </c>
      <c r="K696" s="33">
        <v>-0.5601768122690487</v>
      </c>
      <c r="L696" s="33">
        <v>0.75110996019036236</v>
      </c>
      <c r="M696" s="33">
        <v>0.63590781667211616</v>
      </c>
      <c r="N696" s="33">
        <v>0.90423068270541762</v>
      </c>
      <c r="O696" s="33">
        <v>1.4251747206240424</v>
      </c>
      <c r="P696" s="33">
        <v>-0.14902310666305141</v>
      </c>
      <c r="Q696" s="33">
        <v>6.3971614214921146E-2</v>
      </c>
      <c r="R696" s="33">
        <v>0.36223092318412853</v>
      </c>
      <c r="S696" s="33">
        <v>0.56259715374582697</v>
      </c>
      <c r="T696" s="33">
        <v>1.1823071305795168</v>
      </c>
      <c r="U696" s="33">
        <v>1.1267985816645307</v>
      </c>
      <c r="V696" s="33">
        <v>8.2520296421421335E-2</v>
      </c>
      <c r="W696" s="33">
        <v>0.98961489725084562</v>
      </c>
      <c r="X696" s="33">
        <v>2.3068077205620199</v>
      </c>
      <c r="Y696" s="33">
        <v>2.2348582626494817</v>
      </c>
      <c r="Z696" s="33">
        <v>1.5028556390870591</v>
      </c>
      <c r="AA696" s="33">
        <v>1.4133359493245052</v>
      </c>
      <c r="AB696" s="33">
        <v>1.6685782853931528</v>
      </c>
      <c r="AC696" s="33">
        <v>-6.751213522815263</v>
      </c>
      <c r="AD696" s="33">
        <v>2.3000038262540414</v>
      </c>
      <c r="AE696" s="33">
        <v>5.5816085239217301</v>
      </c>
      <c r="AF696" s="33">
        <v>-0.37033184229689198</v>
      </c>
      <c r="AG696" s="33">
        <v>0.53792176288887106</v>
      </c>
      <c r="AH696" s="33">
        <v>0.69935722906784292</v>
      </c>
      <c r="AI696" s="33">
        <v>1.0439244333841913</v>
      </c>
    </row>
    <row r="697" spans="1:35" ht="14.5" x14ac:dyDescent="0.35">
      <c r="A697" s="8" t="str">
        <f t="shared" si="13"/>
        <v>KonsumausgabenEstland</v>
      </c>
      <c r="B697" s="8">
        <v>697</v>
      </c>
      <c r="C697" s="32" t="s">
        <v>86</v>
      </c>
      <c r="D697" s="32" t="s">
        <v>18</v>
      </c>
      <c r="E697" s="32" t="s">
        <v>150</v>
      </c>
      <c r="F697" s="32" t="s">
        <v>343</v>
      </c>
      <c r="G697" s="32" t="s">
        <v>32</v>
      </c>
      <c r="H697" s="32" t="s">
        <v>376</v>
      </c>
      <c r="I697" s="33">
        <v>7.0381183179949858</v>
      </c>
      <c r="J697" s="33">
        <v>6.9476437813473098</v>
      </c>
      <c r="K697" s="33">
        <v>9.6540954190754746</v>
      </c>
      <c r="L697" s="33">
        <v>9.7124908337517013</v>
      </c>
      <c r="M697" s="33">
        <v>8.1357311525274412</v>
      </c>
      <c r="N697" s="33">
        <v>9.7287900976247101</v>
      </c>
      <c r="O697" s="33">
        <v>12.874714698508001</v>
      </c>
      <c r="P697" s="33">
        <v>8.4309590713991867</v>
      </c>
      <c r="Q697" s="33">
        <v>-4.5304847968736794</v>
      </c>
      <c r="R697" s="33">
        <v>-13.946607238737457</v>
      </c>
      <c r="S697" s="33">
        <v>-1.2697038923049462</v>
      </c>
      <c r="T697" s="33">
        <v>3.7343082491834139</v>
      </c>
      <c r="U697" s="33">
        <v>5.2960957288846089</v>
      </c>
      <c r="V697" s="33">
        <v>4.3382191309252676</v>
      </c>
      <c r="W697" s="33">
        <v>4.1982893208263761</v>
      </c>
      <c r="X697" s="33">
        <v>4.726884645207079</v>
      </c>
      <c r="Y697" s="33">
        <v>4.284771076656881</v>
      </c>
      <c r="Z697" s="33">
        <v>2.261761816395591</v>
      </c>
      <c r="AA697" s="33">
        <v>4.6042569543775898</v>
      </c>
      <c r="AB697" s="33">
        <v>4.2739166425838988</v>
      </c>
      <c r="AC697" s="33">
        <v>-0.83661174591617282</v>
      </c>
      <c r="AD697" s="33">
        <v>7.1165608329010581</v>
      </c>
      <c r="AE697" s="33">
        <v>2.8566100705510422</v>
      </c>
      <c r="AF697" s="33">
        <v>-1.2999595128645183</v>
      </c>
      <c r="AG697" s="33">
        <v>-0.55003615601975753</v>
      </c>
      <c r="AH697" s="33">
        <v>0.54001057097887895</v>
      </c>
      <c r="AI697" s="33">
        <v>2.8000595417463785</v>
      </c>
    </row>
    <row r="698" spans="1:35" ht="14.5" x14ac:dyDescent="0.35">
      <c r="A698" s="8" t="str">
        <f t="shared" si="13"/>
        <v>KonsumausgabenEU27</v>
      </c>
      <c r="B698" s="8">
        <v>698</v>
      </c>
      <c r="C698" s="32" t="s">
        <v>86</v>
      </c>
      <c r="D698" s="32" t="s">
        <v>367</v>
      </c>
      <c r="E698" s="32" t="s">
        <v>150</v>
      </c>
      <c r="F698" s="32" t="s">
        <v>343</v>
      </c>
      <c r="G698" s="32" t="s">
        <v>32</v>
      </c>
      <c r="H698" s="32" t="s">
        <v>376</v>
      </c>
      <c r="I698" s="33">
        <v>3.1197287785385015</v>
      </c>
      <c r="J698" s="33">
        <v>1.8805607032148259</v>
      </c>
      <c r="K698" s="33">
        <v>1.2800504113183848</v>
      </c>
      <c r="L698" s="33">
        <v>1.4628837150632421</v>
      </c>
      <c r="M698" s="33">
        <v>2.0028005910305495</v>
      </c>
      <c r="N698" s="33">
        <v>2.196036977841473</v>
      </c>
      <c r="O698" s="33">
        <v>2.3757018892123511</v>
      </c>
      <c r="P698" s="33">
        <v>2.2359565950439588</v>
      </c>
      <c r="Q698" s="33">
        <v>0.58485097094316529</v>
      </c>
      <c r="R698" s="33">
        <v>-0.98441801231605552</v>
      </c>
      <c r="S698" s="33">
        <v>0.96994719063027901</v>
      </c>
      <c r="T698" s="33">
        <v>0.2988033320078074</v>
      </c>
      <c r="U698" s="33">
        <v>-0.88732748509173121</v>
      </c>
      <c r="V698" s="33">
        <v>-0.59461416929383404</v>
      </c>
      <c r="W698" s="33">
        <v>1.1285958361238073</v>
      </c>
      <c r="X698" s="33">
        <v>2.2766818768253074</v>
      </c>
      <c r="Y698" s="33">
        <v>2.087948866533921</v>
      </c>
      <c r="Z698" s="33">
        <v>2.2050269925288006</v>
      </c>
      <c r="AA698" s="33">
        <v>1.8475134789756709</v>
      </c>
      <c r="AB698" s="33">
        <v>1.5349585188449737</v>
      </c>
      <c r="AC698" s="33">
        <v>-7.1598016078368261</v>
      </c>
      <c r="AD698" s="33">
        <v>4.9216152743693442</v>
      </c>
      <c r="AE698" s="33">
        <v>4.6804059112334215</v>
      </c>
      <c r="AF698" s="33">
        <v>0.50420220703529139</v>
      </c>
      <c r="AG698" s="33">
        <v>1.1550341983715526</v>
      </c>
      <c r="AH698" s="33">
        <v>1.4184937663395516</v>
      </c>
      <c r="AI698" s="33">
        <v>1.6371621694792395</v>
      </c>
    </row>
    <row r="699" spans="1:35" ht="14.5" x14ac:dyDescent="0.35">
      <c r="A699" s="8" t="str">
        <f t="shared" si="13"/>
        <v>KonsumausgabenFinnland</v>
      </c>
      <c r="B699" s="8">
        <v>699</v>
      </c>
      <c r="C699" s="32" t="s">
        <v>86</v>
      </c>
      <c r="D699" s="32" t="s">
        <v>14</v>
      </c>
      <c r="E699" s="32" t="s">
        <v>150</v>
      </c>
      <c r="F699" s="32" t="s">
        <v>343</v>
      </c>
      <c r="G699" s="32" t="s">
        <v>32</v>
      </c>
      <c r="H699" s="32" t="s">
        <v>376</v>
      </c>
      <c r="I699" s="33">
        <v>2.0992183378890132</v>
      </c>
      <c r="J699" s="33">
        <v>2.6854385120298758</v>
      </c>
      <c r="K699" s="33">
        <v>2.5042881646655246</v>
      </c>
      <c r="L699" s="33">
        <v>4.1309683177153147</v>
      </c>
      <c r="M699" s="33">
        <v>3.753896917819219</v>
      </c>
      <c r="N699" s="33">
        <v>3.1751112579635929</v>
      </c>
      <c r="O699" s="33">
        <v>3.9240607673985721</v>
      </c>
      <c r="P699" s="33">
        <v>3.5033656577718233</v>
      </c>
      <c r="Q699" s="33">
        <v>1.9687200528465354</v>
      </c>
      <c r="R699" s="33">
        <v>-2.9216128178691037</v>
      </c>
      <c r="S699" s="33">
        <v>2.2031110484515182</v>
      </c>
      <c r="T699" s="33">
        <v>2.8922465720670516</v>
      </c>
      <c r="U699" s="33">
        <v>0.39147688677559245</v>
      </c>
      <c r="V699" s="33">
        <v>-0.48699275297803979</v>
      </c>
      <c r="W699" s="33">
        <v>0.53410870051442316</v>
      </c>
      <c r="X699" s="33">
        <v>1.3579895347595397</v>
      </c>
      <c r="Y699" s="33">
        <v>1.8481448313403206</v>
      </c>
      <c r="Z699" s="33">
        <v>0.44567812901389914</v>
      </c>
      <c r="AA699" s="33">
        <v>1.1414349467902412</v>
      </c>
      <c r="AB699" s="33">
        <v>0.41238862961392897</v>
      </c>
      <c r="AC699" s="33">
        <v>-3.4249932395889715</v>
      </c>
      <c r="AD699" s="33">
        <v>3.167575229911705</v>
      </c>
      <c r="AE699" s="33">
        <v>1.2578136264556292</v>
      </c>
      <c r="AF699" s="33">
        <v>0.28814098805555943</v>
      </c>
      <c r="AG699" s="33">
        <v>9.9974943623152512E-2</v>
      </c>
      <c r="AH699" s="33">
        <v>1.3311672870270002</v>
      </c>
      <c r="AI699" s="33">
        <v>1.4579427247373644</v>
      </c>
    </row>
    <row r="700" spans="1:35" ht="14.5" x14ac:dyDescent="0.35">
      <c r="A700" s="8" t="str">
        <f t="shared" si="13"/>
        <v>KonsumausgabenFrankreich</v>
      </c>
      <c r="B700" s="8">
        <v>700</v>
      </c>
      <c r="C700" s="32" t="s">
        <v>86</v>
      </c>
      <c r="D700" s="32" t="s">
        <v>0</v>
      </c>
      <c r="E700" s="32" t="s">
        <v>150</v>
      </c>
      <c r="F700" s="32" t="s">
        <v>343</v>
      </c>
      <c r="G700" s="32" t="s">
        <v>32</v>
      </c>
      <c r="H700" s="32" t="s">
        <v>376</v>
      </c>
      <c r="I700" s="33">
        <v>3.8926604036663548</v>
      </c>
      <c r="J700" s="33">
        <v>2.5675437824518355</v>
      </c>
      <c r="K700" s="33">
        <v>2.1504618492970735</v>
      </c>
      <c r="L700" s="33">
        <v>1.6106162479551074</v>
      </c>
      <c r="M700" s="33">
        <v>1.9297176918179133</v>
      </c>
      <c r="N700" s="33">
        <v>2.5336754948984748</v>
      </c>
      <c r="O700" s="33">
        <v>2.7512897700683112</v>
      </c>
      <c r="P700" s="33">
        <v>2.7679774199756082</v>
      </c>
      <c r="Q700" s="33">
        <v>0.54305421179114433</v>
      </c>
      <c r="R700" s="33">
        <v>0.27963903239395904</v>
      </c>
      <c r="S700" s="33">
        <v>1.985976555659505</v>
      </c>
      <c r="T700" s="33">
        <v>0.80016789043413894</v>
      </c>
      <c r="U700" s="33">
        <v>-0.35806462713787823</v>
      </c>
      <c r="V700" s="33">
        <v>0.60240131652791717</v>
      </c>
      <c r="W700" s="33">
        <v>1.0210483403780444</v>
      </c>
      <c r="X700" s="33">
        <v>1.6121358761401297</v>
      </c>
      <c r="Y700" s="33">
        <v>1.713810816957178</v>
      </c>
      <c r="Z700" s="33">
        <v>1.4696526066420716</v>
      </c>
      <c r="AA700" s="33">
        <v>1.0603317333981437</v>
      </c>
      <c r="AB700" s="33">
        <v>1.6758930160302867</v>
      </c>
      <c r="AC700" s="33">
        <v>-6.4546392719767312</v>
      </c>
      <c r="AD700" s="33">
        <v>5.254060304294228</v>
      </c>
      <c r="AE700" s="33">
        <v>3.2064447577891002</v>
      </c>
      <c r="AF700" s="33">
        <v>0.8385210747469074</v>
      </c>
      <c r="AG700" s="33">
        <v>0.83000960189083628</v>
      </c>
      <c r="AH700" s="33">
        <v>0.69994475525969335</v>
      </c>
      <c r="AI700" s="33">
        <v>1.2000409182355156</v>
      </c>
    </row>
    <row r="701" spans="1:35" ht="14.5" x14ac:dyDescent="0.35">
      <c r="A701" s="8" t="str">
        <f t="shared" si="13"/>
        <v>KonsumausgabenGriechenland</v>
      </c>
      <c r="B701" s="8">
        <v>701</v>
      </c>
      <c r="C701" s="32" t="s">
        <v>86</v>
      </c>
      <c r="D701" s="32" t="s">
        <v>6</v>
      </c>
      <c r="E701" s="32" t="s">
        <v>150</v>
      </c>
      <c r="F701" s="32" t="s">
        <v>343</v>
      </c>
      <c r="G701" s="32" t="s">
        <v>32</v>
      </c>
      <c r="H701" s="32" t="s">
        <v>376</v>
      </c>
      <c r="I701" s="33">
        <v>0.40159813877190231</v>
      </c>
      <c r="J701" s="33">
        <v>5.3894846091795188</v>
      </c>
      <c r="K701" s="33">
        <v>5.8707527599899549</v>
      </c>
      <c r="L701" s="33">
        <v>3.7203665798645034</v>
      </c>
      <c r="M701" s="33">
        <v>4.1916092340159139</v>
      </c>
      <c r="N701" s="33">
        <v>3.5117908364906896</v>
      </c>
      <c r="O701" s="33">
        <v>1.8457888460921055</v>
      </c>
      <c r="P701" s="33">
        <v>4.7165356293328671</v>
      </c>
      <c r="Q701" s="33">
        <v>3.6753168803648464</v>
      </c>
      <c r="R701" s="33">
        <v>-1.5245268313992</v>
      </c>
      <c r="S701" s="33">
        <v>-7.3670474028883177</v>
      </c>
      <c r="T701" s="33">
        <v>-7.9464144202729585</v>
      </c>
      <c r="U701" s="33">
        <v>-9.3875828821445992</v>
      </c>
      <c r="V701" s="33">
        <v>-3.1145692064421411</v>
      </c>
      <c r="W701" s="33">
        <v>0.11523132541275061</v>
      </c>
      <c r="X701" s="33">
        <v>0.3831298437717976</v>
      </c>
      <c r="Y701" s="33">
        <v>0.33903671027186988</v>
      </c>
      <c r="Z701" s="33">
        <v>2.5677389089822498</v>
      </c>
      <c r="AA701" s="33">
        <v>2.2647648360448329</v>
      </c>
      <c r="AB701" s="33">
        <v>2.6140966568784165</v>
      </c>
      <c r="AC701" s="33">
        <v>-6.1966297493755036</v>
      </c>
      <c r="AD701" s="33">
        <v>5.0900495719090344</v>
      </c>
      <c r="AE701" s="33">
        <v>8.6089229759826367</v>
      </c>
      <c r="AF701" s="33">
        <v>1.7825465592411263</v>
      </c>
      <c r="AG701" s="33">
        <v>1.7980133251539741</v>
      </c>
      <c r="AH701" s="33">
        <v>1.6599938340090148</v>
      </c>
      <c r="AI701" s="33">
        <v>1.6600512181502438</v>
      </c>
    </row>
    <row r="702" spans="1:35" ht="14.5" x14ac:dyDescent="0.35">
      <c r="A702" s="8" t="str">
        <f t="shared" si="13"/>
        <v>KonsumausgabenIrland</v>
      </c>
      <c r="B702" s="8">
        <v>702</v>
      </c>
      <c r="C702" s="32" t="s">
        <v>86</v>
      </c>
      <c r="D702" s="32" t="s">
        <v>4</v>
      </c>
      <c r="E702" s="32" t="s">
        <v>150</v>
      </c>
      <c r="F702" s="32" t="s">
        <v>343</v>
      </c>
      <c r="G702" s="32" t="s">
        <v>32</v>
      </c>
      <c r="H702" s="32" t="s">
        <v>376</v>
      </c>
      <c r="I702" s="33">
        <v>10.395863271798262</v>
      </c>
      <c r="J702" s="33">
        <v>4.7343551076264276</v>
      </c>
      <c r="K702" s="33">
        <v>3.6359138877676003</v>
      </c>
      <c r="L702" s="33">
        <v>2.7917172465599549</v>
      </c>
      <c r="M702" s="33">
        <v>3.8174985540857307</v>
      </c>
      <c r="N702" s="33">
        <v>7.0234200906725874</v>
      </c>
      <c r="O702" s="33">
        <v>6.3872424390450533</v>
      </c>
      <c r="P702" s="33">
        <v>6.6745482833380834</v>
      </c>
      <c r="Q702" s="33">
        <v>0.19115123429244818</v>
      </c>
      <c r="R702" s="33">
        <v>-5.3238691781632923</v>
      </c>
      <c r="S702" s="33">
        <v>0.30203420513555557</v>
      </c>
      <c r="T702" s="33">
        <v>-1.3406936317349505</v>
      </c>
      <c r="U702" s="33">
        <v>-1.0280604415773524</v>
      </c>
      <c r="V702" s="33">
        <v>-4.6939050979943886E-2</v>
      </c>
      <c r="W702" s="33">
        <v>2.3176394872237864</v>
      </c>
      <c r="X702" s="33">
        <v>3.2599015228172732</v>
      </c>
      <c r="Y702" s="33">
        <v>4.2650874055615731</v>
      </c>
      <c r="Z702" s="33">
        <v>3.0899143199825119</v>
      </c>
      <c r="AA702" s="33">
        <v>4.8847274597188886</v>
      </c>
      <c r="AB702" s="33">
        <v>2.7286024211571345</v>
      </c>
      <c r="AC702" s="33">
        <v>-10.327516778523488</v>
      </c>
      <c r="AD702" s="33">
        <v>8.8971826660058042</v>
      </c>
      <c r="AE702" s="33">
        <v>10.75802114399113</v>
      </c>
      <c r="AF702" s="33">
        <v>4.2284285425361787</v>
      </c>
      <c r="AG702" s="33">
        <v>2.9999753037637049</v>
      </c>
      <c r="AH702" s="33">
        <v>2.7999921218644772</v>
      </c>
      <c r="AI702" s="33">
        <v>2.6000281552403379</v>
      </c>
    </row>
    <row r="703" spans="1:35" ht="14.5" x14ac:dyDescent="0.35">
      <c r="A703" s="8" t="str">
        <f t="shared" si="13"/>
        <v>KonsumausgabenItalien</v>
      </c>
      <c r="B703" s="8">
        <v>703</v>
      </c>
      <c r="C703" s="32" t="s">
        <v>86</v>
      </c>
      <c r="D703" s="32" t="s">
        <v>3</v>
      </c>
      <c r="E703" s="32" t="s">
        <v>150</v>
      </c>
      <c r="F703" s="32" t="s">
        <v>343</v>
      </c>
      <c r="G703" s="32" t="s">
        <v>32</v>
      </c>
      <c r="H703" s="32" t="s">
        <v>376</v>
      </c>
      <c r="I703" s="33">
        <v>2.7301964012773823</v>
      </c>
      <c r="J703" s="33">
        <v>0.69925737627600881</v>
      </c>
      <c r="K703" s="33">
        <v>2.8776293097507732E-3</v>
      </c>
      <c r="L703" s="33">
        <v>0.71035708367608663</v>
      </c>
      <c r="M703" s="33">
        <v>0.95254797716566486</v>
      </c>
      <c r="N703" s="33">
        <v>1.301542996008294</v>
      </c>
      <c r="O703" s="33">
        <v>1.3225866743226788</v>
      </c>
      <c r="P703" s="33">
        <v>1.1327439350229156</v>
      </c>
      <c r="Q703" s="33">
        <v>-1.064772984758477</v>
      </c>
      <c r="R703" s="33">
        <v>-1.4700432013471527</v>
      </c>
      <c r="S703" s="33">
        <v>1.0168661079673882</v>
      </c>
      <c r="T703" s="33">
        <v>0.1900022532930592</v>
      </c>
      <c r="U703" s="33">
        <v>-3.6219702557592939</v>
      </c>
      <c r="V703" s="33">
        <v>-2.2641270632300348</v>
      </c>
      <c r="W703" s="33">
        <v>0.28833283928935316</v>
      </c>
      <c r="X703" s="33">
        <v>1.8373010548869928</v>
      </c>
      <c r="Y703" s="33">
        <v>0.77731242273432599</v>
      </c>
      <c r="Z703" s="33">
        <v>1.2204244159587034</v>
      </c>
      <c r="AA703" s="33">
        <v>0.51001828568986696</v>
      </c>
      <c r="AB703" s="33">
        <v>-2.05793323600858E-2</v>
      </c>
      <c r="AC703" s="33">
        <v>-10.585559032321044</v>
      </c>
      <c r="AD703" s="33">
        <v>5.8293506948272125</v>
      </c>
      <c r="AE703" s="33">
        <v>4.9770068106409013</v>
      </c>
      <c r="AF703" s="33">
        <v>1.0037570359301924</v>
      </c>
      <c r="AG703" s="33">
        <v>-4.5942426530658054E-2</v>
      </c>
      <c r="AH703" s="33">
        <v>1.0298917206842901</v>
      </c>
      <c r="AI703" s="33">
        <v>1.1973672037364906</v>
      </c>
    </row>
    <row r="704" spans="1:35" ht="14.5" x14ac:dyDescent="0.35">
      <c r="A704" s="8" t="str">
        <f t="shared" si="13"/>
        <v>KonsumausgabenKroatien</v>
      </c>
      <c r="B704" s="8">
        <v>704</v>
      </c>
      <c r="C704" s="32" t="s">
        <v>86</v>
      </c>
      <c r="D704" s="32" t="s">
        <v>27</v>
      </c>
      <c r="E704" s="32" t="s">
        <v>150</v>
      </c>
      <c r="F704" s="32" t="s">
        <v>343</v>
      </c>
      <c r="G704" s="32" t="s">
        <v>32</v>
      </c>
      <c r="H704" s="32" t="s">
        <v>376</v>
      </c>
      <c r="I704" s="33">
        <v>4.4723210282324288</v>
      </c>
      <c r="J704" s="33">
        <v>5.3087792463490473</v>
      </c>
      <c r="K704" s="33">
        <v>9.5157029696520965</v>
      </c>
      <c r="L704" s="33">
        <v>4.5672874052676349</v>
      </c>
      <c r="M704" s="33">
        <v>4.5990449562351756</v>
      </c>
      <c r="N704" s="33">
        <v>4.5829336051301368</v>
      </c>
      <c r="O704" s="33">
        <v>1.3028866219875681</v>
      </c>
      <c r="P704" s="33">
        <v>5.0304894437475554</v>
      </c>
      <c r="Q704" s="33">
        <v>3.0967383620124735</v>
      </c>
      <c r="R704" s="33">
        <v>-8.9100513917011028</v>
      </c>
      <c r="S704" s="33">
        <v>-1.5356724948806288</v>
      </c>
      <c r="T704" s="33">
        <v>0.99338670627977876</v>
      </c>
      <c r="U704" s="33">
        <v>-2.3976403691484336</v>
      </c>
      <c r="V704" s="33">
        <v>-1.5828342561370903</v>
      </c>
      <c r="W704" s="33">
        <v>-2.4786002315279205</v>
      </c>
      <c r="X704" s="33">
        <v>0.37555701332905755</v>
      </c>
      <c r="Y704" s="33">
        <v>3.1652495273277452</v>
      </c>
      <c r="Z704" s="33">
        <v>3.1751875234871392</v>
      </c>
      <c r="AA704" s="33">
        <v>3.3724235021470577</v>
      </c>
      <c r="AB704" s="33">
        <v>4.0799071527386701</v>
      </c>
      <c r="AC704" s="33">
        <v>-5.1692049655259353</v>
      </c>
      <c r="AD704" s="33">
        <v>10.748044269301332</v>
      </c>
      <c r="AE704" s="33">
        <v>6.8901283742801382</v>
      </c>
      <c r="AF704" s="33">
        <v>3.0445432044454748</v>
      </c>
      <c r="AG704" s="33">
        <v>5.5000019869846994</v>
      </c>
      <c r="AH704" s="33">
        <v>3.6000072107228647</v>
      </c>
      <c r="AI704" s="33">
        <v>2.8999960524484152</v>
      </c>
    </row>
    <row r="705" spans="1:35" ht="14.5" x14ac:dyDescent="0.35">
      <c r="A705" s="8" t="str">
        <f t="shared" si="13"/>
        <v>KonsumausgabenLettland</v>
      </c>
      <c r="B705" s="8">
        <v>705</v>
      </c>
      <c r="C705" s="32" t="s">
        <v>86</v>
      </c>
      <c r="D705" s="32" t="s">
        <v>19</v>
      </c>
      <c r="E705" s="32" t="s">
        <v>150</v>
      </c>
      <c r="F705" s="32" t="s">
        <v>343</v>
      </c>
      <c r="G705" s="32" t="s">
        <v>32</v>
      </c>
      <c r="H705" s="32" t="s">
        <v>376</v>
      </c>
      <c r="I705" s="33">
        <v>2.2353247181010119</v>
      </c>
      <c r="J705" s="33">
        <v>5.1604424039960008</v>
      </c>
      <c r="K705" s="33">
        <v>6.9477049887848068</v>
      </c>
      <c r="L705" s="33">
        <v>7.9357230306482052</v>
      </c>
      <c r="M705" s="33">
        <v>10.375217350550756</v>
      </c>
      <c r="N705" s="33">
        <v>11.505931207157147</v>
      </c>
      <c r="O705" s="33">
        <v>19.948827657025504</v>
      </c>
      <c r="P705" s="33">
        <v>11.821245582219575</v>
      </c>
      <c r="Q705" s="33">
        <v>-9.2213142208580621</v>
      </c>
      <c r="R705" s="33">
        <v>-18.976994643281316</v>
      </c>
      <c r="S705" s="33">
        <v>3.755860399960099</v>
      </c>
      <c r="T705" s="33">
        <v>0.63444424473210859</v>
      </c>
      <c r="U705" s="33">
        <v>5.9031164174740098</v>
      </c>
      <c r="V705" s="33">
        <v>6.7014534680772613</v>
      </c>
      <c r="W705" s="33">
        <v>0.89630977971599179</v>
      </c>
      <c r="X705" s="33">
        <v>1.8346210679405033</v>
      </c>
      <c r="Y705" s="33">
        <v>3.9045803028731001</v>
      </c>
      <c r="Z705" s="33">
        <v>2.8063898150787736</v>
      </c>
      <c r="AA705" s="33">
        <v>3.612737283480925</v>
      </c>
      <c r="AB705" s="33">
        <v>-0.11448881487591223</v>
      </c>
      <c r="AC705" s="33">
        <v>-4.7800634908307273</v>
      </c>
      <c r="AD705" s="33">
        <v>8.0518036388154854</v>
      </c>
      <c r="AE705" s="33">
        <v>5.0987286989450951</v>
      </c>
      <c r="AF705" s="33">
        <v>-1.0318626497442693</v>
      </c>
      <c r="AG705" s="33">
        <v>-0.22400628959344715</v>
      </c>
      <c r="AH705" s="33">
        <v>1.1390932713306654</v>
      </c>
      <c r="AI705" s="33">
        <v>2.3964799528231282</v>
      </c>
    </row>
    <row r="706" spans="1:35" ht="14.5" x14ac:dyDescent="0.35">
      <c r="A706" s="8" t="str">
        <f t="shared" si="13"/>
        <v>KonsumausgabenLitauen</v>
      </c>
      <c r="B706" s="8">
        <v>706</v>
      </c>
      <c r="C706" s="32" t="s">
        <v>86</v>
      </c>
      <c r="D706" s="32" t="s">
        <v>20</v>
      </c>
      <c r="E706" s="32" t="s">
        <v>150</v>
      </c>
      <c r="F706" s="32" t="s">
        <v>343</v>
      </c>
      <c r="G706" s="32" t="s">
        <v>32</v>
      </c>
      <c r="H706" s="32" t="s">
        <v>376</v>
      </c>
      <c r="I706" s="33">
        <v>5.7210115387037632</v>
      </c>
      <c r="J706" s="33">
        <v>4.1751729156738122</v>
      </c>
      <c r="K706" s="33">
        <v>6.0345926748469338</v>
      </c>
      <c r="L706" s="33">
        <v>11.356073756979754</v>
      </c>
      <c r="M706" s="33">
        <v>10.877299071732608</v>
      </c>
      <c r="N706" s="33">
        <v>11.651774805307966</v>
      </c>
      <c r="O706" s="33">
        <v>9.1782176124168871</v>
      </c>
      <c r="P706" s="33">
        <v>12.516093794562067</v>
      </c>
      <c r="Q706" s="33">
        <v>3.8885857356553544</v>
      </c>
      <c r="R706" s="33">
        <v>-17.383653592832744</v>
      </c>
      <c r="S706" s="33">
        <v>-4.3339744528255721</v>
      </c>
      <c r="T706" s="33">
        <v>3.9309954454687954</v>
      </c>
      <c r="U706" s="33">
        <v>2.9838229383563117</v>
      </c>
      <c r="V706" s="33">
        <v>3.6433936191154146</v>
      </c>
      <c r="W706" s="33">
        <v>4.0531218965059566</v>
      </c>
      <c r="X706" s="33">
        <v>4.1825265976889199</v>
      </c>
      <c r="Y706" s="33">
        <v>3.7861952252963533</v>
      </c>
      <c r="Z706" s="33">
        <v>3.1061503187281119</v>
      </c>
      <c r="AA706" s="33">
        <v>3.5514485351735914</v>
      </c>
      <c r="AB706" s="33">
        <v>2.8191072826938068</v>
      </c>
      <c r="AC706" s="33">
        <v>-3.1827152115976531</v>
      </c>
      <c r="AD706" s="33">
        <v>8.0615381940836386</v>
      </c>
      <c r="AE706" s="33">
        <v>1.9908834204686912</v>
      </c>
      <c r="AF706" s="33">
        <v>-0.34278937775948748</v>
      </c>
      <c r="AG706" s="33">
        <v>3.7999846037959628</v>
      </c>
      <c r="AH706" s="33">
        <v>4.5000211398759689</v>
      </c>
      <c r="AI706" s="33">
        <v>4.000010612218901</v>
      </c>
    </row>
    <row r="707" spans="1:35" ht="14.5" x14ac:dyDescent="0.35">
      <c r="A707" s="8" t="str">
        <f t="shared" si="13"/>
        <v>KonsumausgabenLuxemburg</v>
      </c>
      <c r="B707" s="8">
        <v>707</v>
      </c>
      <c r="C707" s="32" t="s">
        <v>86</v>
      </c>
      <c r="D707" s="32" t="s">
        <v>10</v>
      </c>
      <c r="E707" s="32" t="s">
        <v>150</v>
      </c>
      <c r="F707" s="32" t="s">
        <v>343</v>
      </c>
      <c r="G707" s="32" t="s">
        <v>32</v>
      </c>
      <c r="H707" s="32" t="s">
        <v>376</v>
      </c>
      <c r="I707" s="33">
        <v>5.0800232932458158</v>
      </c>
      <c r="J707" s="33">
        <v>3.3156726323980479</v>
      </c>
      <c r="K707" s="33">
        <v>5.1625122527980665</v>
      </c>
      <c r="L707" s="33">
        <v>2.4311435537757546</v>
      </c>
      <c r="M707" s="33">
        <v>1.1873084468116559</v>
      </c>
      <c r="N707" s="33">
        <v>-0.49770165917489351</v>
      </c>
      <c r="O707" s="33">
        <v>4.1216711066500551</v>
      </c>
      <c r="P707" s="33">
        <v>2.3742117545515242</v>
      </c>
      <c r="Q707" s="33">
        <v>2.3796456228426308</v>
      </c>
      <c r="R707" s="33">
        <v>2.3186530315679903</v>
      </c>
      <c r="S707" s="33">
        <v>3.3183535426584427</v>
      </c>
      <c r="T707" s="33">
        <v>1.6511289111009546</v>
      </c>
      <c r="U707" s="33">
        <v>2.4319544772855863</v>
      </c>
      <c r="V707" s="33">
        <v>0.76727631785095696</v>
      </c>
      <c r="W707" s="33">
        <v>3.0160862351894053</v>
      </c>
      <c r="X707" s="33">
        <v>3.0461847518773908</v>
      </c>
      <c r="Y707" s="33">
        <v>3.3579545486801265</v>
      </c>
      <c r="Z707" s="33">
        <v>2.9758233235693865</v>
      </c>
      <c r="AA707" s="33">
        <v>2.6382827559795032</v>
      </c>
      <c r="AB707" s="33">
        <v>2.5379349481702462</v>
      </c>
      <c r="AC707" s="33">
        <v>-8.4790671414481977</v>
      </c>
      <c r="AD707" s="33">
        <v>11.366329681429349</v>
      </c>
      <c r="AE707" s="33">
        <v>2.2958910948444924</v>
      </c>
      <c r="AF707" s="33">
        <v>4.030928772147945</v>
      </c>
      <c r="AG707" s="33">
        <v>1.9999822443928394</v>
      </c>
      <c r="AH707" s="33">
        <v>2.550009803149095</v>
      </c>
      <c r="AI707" s="33">
        <v>2.3500003126901277</v>
      </c>
    </row>
    <row r="708" spans="1:35" ht="14.5" x14ac:dyDescent="0.35">
      <c r="A708" s="8" t="str">
        <f t="shared" si="13"/>
        <v>KonsumausgabenMalta</v>
      </c>
      <c r="B708" s="8">
        <v>708</v>
      </c>
      <c r="C708" s="32" t="s">
        <v>86</v>
      </c>
      <c r="D708" s="32" t="s">
        <v>16</v>
      </c>
      <c r="E708" s="32" t="s">
        <v>150</v>
      </c>
      <c r="F708" s="32" t="s">
        <v>343</v>
      </c>
      <c r="G708" s="32" t="s">
        <v>32</v>
      </c>
      <c r="H708" s="32" t="s">
        <v>376</v>
      </c>
      <c r="I708" s="33">
        <v>7.3650440055786532</v>
      </c>
      <c r="J708" s="33">
        <v>1.6816478985635825</v>
      </c>
      <c r="K708" s="33">
        <v>-1.5538266592181884</v>
      </c>
      <c r="L708" s="33">
        <v>5.8215206096389664</v>
      </c>
      <c r="M708" s="33">
        <v>2.0557476706409119</v>
      </c>
      <c r="N708" s="33">
        <v>3.438907300469296</v>
      </c>
      <c r="O708" s="33">
        <v>2.8780632851797492</v>
      </c>
      <c r="P708" s="33">
        <v>2.8040512060888716</v>
      </c>
      <c r="Q708" s="33">
        <v>1.2609324152408306</v>
      </c>
      <c r="R708" s="33">
        <v>-1.5462426742617623</v>
      </c>
      <c r="S708" s="33">
        <v>2.4393339067413109</v>
      </c>
      <c r="T708" s="33">
        <v>3.7852197492119757</v>
      </c>
      <c r="U708" s="33">
        <v>0.97898790024888172</v>
      </c>
      <c r="V708" s="33">
        <v>3.5124279006643775</v>
      </c>
      <c r="W708" s="33">
        <v>3.1648554287442323</v>
      </c>
      <c r="X708" s="33">
        <v>3.3879474507376273</v>
      </c>
      <c r="Y708" s="33">
        <v>2.8488723667905731</v>
      </c>
      <c r="Z708" s="33">
        <v>6.6339080548401625</v>
      </c>
      <c r="AA708" s="33">
        <v>10.225125958814573</v>
      </c>
      <c r="AB708" s="33">
        <v>5.6636018618443416</v>
      </c>
      <c r="AC708" s="33">
        <v>-11.110748932867679</v>
      </c>
      <c r="AD708" s="33">
        <v>11.883129696211952</v>
      </c>
      <c r="AE708" s="33">
        <v>10.945030590585603</v>
      </c>
      <c r="AF708" s="33">
        <v>11.15697189409255</v>
      </c>
      <c r="AG708" s="33">
        <v>4.4999974688542608</v>
      </c>
      <c r="AH708" s="33">
        <v>4.3000049654056625</v>
      </c>
      <c r="AI708" s="33">
        <v>3.949995512173615</v>
      </c>
    </row>
    <row r="709" spans="1:35" ht="14.5" x14ac:dyDescent="0.35">
      <c r="A709" s="8" t="str">
        <f t="shared" si="13"/>
        <v>KonsumausgabenNiederlande</v>
      </c>
      <c r="B709" s="8">
        <v>709</v>
      </c>
      <c r="C709" s="32" t="s">
        <v>86</v>
      </c>
      <c r="D709" s="32" t="s">
        <v>1</v>
      </c>
      <c r="E709" s="32" t="s">
        <v>150</v>
      </c>
      <c r="F709" s="32" t="s">
        <v>343</v>
      </c>
      <c r="G709" s="32" t="s">
        <v>32</v>
      </c>
      <c r="H709" s="32" t="s">
        <v>376</v>
      </c>
      <c r="I709" s="33">
        <v>3.668041633536717</v>
      </c>
      <c r="J709" s="33">
        <v>2.1310859540378999</v>
      </c>
      <c r="K709" s="33">
        <v>1.217701217701233</v>
      </c>
      <c r="L709" s="33">
        <v>-0.10393172773108006</v>
      </c>
      <c r="M709" s="33">
        <v>0.76176385550728298</v>
      </c>
      <c r="N709" s="33">
        <v>0.88501439605137477</v>
      </c>
      <c r="O709" s="33">
        <v>-0.17036348416461067</v>
      </c>
      <c r="P709" s="33">
        <v>1.8462744223525078</v>
      </c>
      <c r="Q709" s="33">
        <v>0.83360199252295786</v>
      </c>
      <c r="R709" s="33">
        <v>-1.9653825031404324</v>
      </c>
      <c r="S709" s="33">
        <v>0.13814885047662528</v>
      </c>
      <c r="T709" s="33">
        <v>0.43490128637802172</v>
      </c>
      <c r="U709" s="33">
        <v>-0.81113663486014786</v>
      </c>
      <c r="V709" s="33">
        <v>-0.62761634558627577</v>
      </c>
      <c r="W709" s="33">
        <v>0.66295302981194482</v>
      </c>
      <c r="X709" s="33">
        <v>2.2143787011838896</v>
      </c>
      <c r="Y709" s="33">
        <v>1.3294825055631776</v>
      </c>
      <c r="Z709" s="33">
        <v>2.2488762627442611</v>
      </c>
      <c r="AA709" s="33">
        <v>2.3744959961492214</v>
      </c>
      <c r="AB709" s="33">
        <v>1.0425820443773546</v>
      </c>
      <c r="AC709" s="33">
        <v>-6.1321618805445581</v>
      </c>
      <c r="AD709" s="33">
        <v>4.4565057786891913</v>
      </c>
      <c r="AE709" s="33">
        <v>6.9377433531164741</v>
      </c>
      <c r="AF709" s="33">
        <v>0.80078803609752924</v>
      </c>
      <c r="AG709" s="33">
        <v>0.34998229189918106</v>
      </c>
      <c r="AH709" s="33">
        <v>1.5800070696437558</v>
      </c>
      <c r="AI709" s="33">
        <v>1.8399962386016995</v>
      </c>
    </row>
    <row r="710" spans="1:35" ht="14.5" x14ac:dyDescent="0.35">
      <c r="A710" s="8" t="str">
        <f t="shared" si="13"/>
        <v>KonsumausgabenÖsterreich</v>
      </c>
      <c r="B710" s="8">
        <v>710</v>
      </c>
      <c r="C710" s="32" t="s">
        <v>86</v>
      </c>
      <c r="D710" s="32" t="s">
        <v>56</v>
      </c>
      <c r="E710" s="32" t="s">
        <v>150</v>
      </c>
      <c r="F710" s="32" t="s">
        <v>343</v>
      </c>
      <c r="G710" s="32" t="s">
        <v>32</v>
      </c>
      <c r="H710" s="32" t="s">
        <v>376</v>
      </c>
      <c r="I710" s="33">
        <v>3.1748321101307937</v>
      </c>
      <c r="J710" s="33">
        <v>1.5741825540526122</v>
      </c>
      <c r="K710" s="33">
        <v>0.413988444761344</v>
      </c>
      <c r="L710" s="33">
        <v>2.2673858915745768</v>
      </c>
      <c r="M710" s="33">
        <v>2.0630576931176989</v>
      </c>
      <c r="N710" s="33">
        <v>2.1824916696523928</v>
      </c>
      <c r="O710" s="33">
        <v>1.9480753920781098</v>
      </c>
      <c r="P710" s="33">
        <v>1.2055735492901647</v>
      </c>
      <c r="Q710" s="33">
        <v>1.0351717605807949</v>
      </c>
      <c r="R710" s="33">
        <v>0.86155330835413224</v>
      </c>
      <c r="S710" s="33">
        <v>1.2645586033983847</v>
      </c>
      <c r="T710" s="33">
        <v>1.1292814301051379</v>
      </c>
      <c r="U710" s="33">
        <v>0.65435140272957426</v>
      </c>
      <c r="V710" s="33">
        <v>-0.30122199581168729</v>
      </c>
      <c r="W710" s="33">
        <v>1.2968743628903212E-2</v>
      </c>
      <c r="X710" s="33">
        <v>1.143649565433563</v>
      </c>
      <c r="Y710" s="33">
        <v>1.8150161515163319</v>
      </c>
      <c r="Z710" s="33">
        <v>1.8782820034861487</v>
      </c>
      <c r="AA710" s="33">
        <v>0.84758707008731449</v>
      </c>
      <c r="AB710" s="33">
        <v>0.68515108164707783</v>
      </c>
      <c r="AC710" s="33">
        <v>-7.5755264325903227</v>
      </c>
      <c r="AD710" s="33">
        <v>4.7533985094120794</v>
      </c>
      <c r="AE710" s="33">
        <v>4.9112015407691132</v>
      </c>
      <c r="AF710" s="33">
        <v>-0.47219032886384582</v>
      </c>
      <c r="AG710" s="33">
        <v>6.004651238602321E-2</v>
      </c>
      <c r="AH710" s="33">
        <v>0.99999947451421178</v>
      </c>
      <c r="AI710" s="33">
        <v>1.1999806454734596</v>
      </c>
    </row>
    <row r="711" spans="1:35" ht="14.5" x14ac:dyDescent="0.35">
      <c r="A711" s="8" t="str">
        <f t="shared" si="13"/>
        <v>KonsumausgabenPolen</v>
      </c>
      <c r="B711" s="8">
        <v>711</v>
      </c>
      <c r="C711" s="32" t="s">
        <v>86</v>
      </c>
      <c r="D711" s="32" t="s">
        <v>21</v>
      </c>
      <c r="E711" s="32" t="s">
        <v>150</v>
      </c>
      <c r="F711" s="32" t="s">
        <v>343</v>
      </c>
      <c r="G711" s="32" t="s">
        <v>32</v>
      </c>
      <c r="H711" s="32" t="s">
        <v>376</v>
      </c>
      <c r="I711" s="33">
        <v>3.0104158556710132</v>
      </c>
      <c r="J711" s="33">
        <v>1.9889474924382711</v>
      </c>
      <c r="K711" s="33">
        <v>3.6970357454228377</v>
      </c>
      <c r="L711" s="33">
        <v>1.4535278843903683</v>
      </c>
      <c r="M711" s="33">
        <v>3.9790557114760077</v>
      </c>
      <c r="N711" s="33">
        <v>1.6330488493341733</v>
      </c>
      <c r="O711" s="33">
        <v>4.8713990895533925</v>
      </c>
      <c r="P711" s="33">
        <v>5.2317386411363032</v>
      </c>
      <c r="Q711" s="33">
        <v>7.0051043973613503</v>
      </c>
      <c r="R711" s="33">
        <v>3.007241685011607</v>
      </c>
      <c r="S711" s="33">
        <v>3.9478236577163131</v>
      </c>
      <c r="T711" s="33">
        <v>2.79048036451141</v>
      </c>
      <c r="U711" s="33">
        <v>0.82238231425502306</v>
      </c>
      <c r="V711" s="33">
        <v>-0.30111529354502409</v>
      </c>
      <c r="W711" s="33">
        <v>3.1751113209755601</v>
      </c>
      <c r="X711" s="33">
        <v>3.9169999757593388</v>
      </c>
      <c r="Y711" s="33">
        <v>3.7758859107119207</v>
      </c>
      <c r="Z711" s="33">
        <v>6.0640772386707482</v>
      </c>
      <c r="AA711" s="33">
        <v>4.85549319152652</v>
      </c>
      <c r="AB711" s="33">
        <v>3.2443750960053421</v>
      </c>
      <c r="AC711" s="33">
        <v>-3.2346676689845282</v>
      </c>
      <c r="AD711" s="33">
        <v>6.1994024594329602</v>
      </c>
      <c r="AE711" s="33">
        <v>5.1523995306094577</v>
      </c>
      <c r="AF711" s="33">
        <v>-0.3005166103001784</v>
      </c>
      <c r="AG711" s="33">
        <v>3.7999433061251153</v>
      </c>
      <c r="AH711" s="33">
        <v>3.6000532179344447</v>
      </c>
      <c r="AI711" s="33">
        <v>2.6999625549678257</v>
      </c>
    </row>
    <row r="712" spans="1:35" ht="14.5" x14ac:dyDescent="0.35">
      <c r="A712" s="8" t="str">
        <f t="shared" si="13"/>
        <v>KonsumausgabenPortugal</v>
      </c>
      <c r="B712" s="8">
        <v>712</v>
      </c>
      <c r="C712" s="32" t="s">
        <v>86</v>
      </c>
      <c r="D712" s="32" t="s">
        <v>7</v>
      </c>
      <c r="E712" s="32" t="s">
        <v>150</v>
      </c>
      <c r="F712" s="32" t="s">
        <v>343</v>
      </c>
      <c r="G712" s="32" t="s">
        <v>32</v>
      </c>
      <c r="H712" s="32" t="s">
        <v>376</v>
      </c>
      <c r="I712" s="33">
        <v>3.7287513961978789</v>
      </c>
      <c r="J712" s="33">
        <v>0.86715989064070698</v>
      </c>
      <c r="K712" s="33">
        <v>1.2964618612185745</v>
      </c>
      <c r="L712" s="33">
        <v>-0.32009829280910651</v>
      </c>
      <c r="M712" s="33">
        <v>2.54016707680465</v>
      </c>
      <c r="N712" s="33">
        <v>1.5907349903560686</v>
      </c>
      <c r="O712" s="33">
        <v>1.5043080014878853</v>
      </c>
      <c r="P712" s="33">
        <v>2.479170967616227</v>
      </c>
      <c r="Q712" s="33">
        <v>1.4126668344078865</v>
      </c>
      <c r="R712" s="33">
        <v>-2.3672269148905514</v>
      </c>
      <c r="S712" s="33">
        <v>2.2768072729709274</v>
      </c>
      <c r="T712" s="33">
        <v>-3.6914298588380632</v>
      </c>
      <c r="U712" s="33">
        <v>-5.3519019011545623</v>
      </c>
      <c r="V712" s="33">
        <v>-1.1589343028076371</v>
      </c>
      <c r="W712" s="33">
        <v>2.3362675228931522</v>
      </c>
      <c r="X712" s="33">
        <v>1.7689322979396565</v>
      </c>
      <c r="Y712" s="33">
        <v>2.3593849643380338</v>
      </c>
      <c r="Z712" s="33">
        <v>1.779469843921035</v>
      </c>
      <c r="AA712" s="33">
        <v>2.5595678343910038</v>
      </c>
      <c r="AB712" s="33">
        <v>3.4606079730724559</v>
      </c>
      <c r="AC712" s="33">
        <v>-6.7584907636757947</v>
      </c>
      <c r="AD712" s="33">
        <v>4.8947507977429581</v>
      </c>
      <c r="AE712" s="33">
        <v>5.5758946465710011</v>
      </c>
      <c r="AF712" s="33">
        <v>1.9585056669638021</v>
      </c>
      <c r="AG712" s="33">
        <v>2.4799513066583074</v>
      </c>
      <c r="AH712" s="33">
        <v>2.1300365999653081</v>
      </c>
      <c r="AI712" s="33">
        <v>2.23994676579116</v>
      </c>
    </row>
    <row r="713" spans="1:35" ht="14.5" x14ac:dyDescent="0.35">
      <c r="A713" s="8" t="str">
        <f t="shared" si="13"/>
        <v>KonsumausgabenRumänien</v>
      </c>
      <c r="B713" s="8">
        <v>713</v>
      </c>
      <c r="C713" s="32" t="s">
        <v>86</v>
      </c>
      <c r="D713" s="32" t="s">
        <v>99</v>
      </c>
      <c r="E713" s="32" t="s">
        <v>150</v>
      </c>
      <c r="F713" s="32" t="s">
        <v>343</v>
      </c>
      <c r="G713" s="32" t="s">
        <v>32</v>
      </c>
      <c r="H713" s="32" t="s">
        <v>376</v>
      </c>
      <c r="I713" s="33">
        <v>1.5456678287808217</v>
      </c>
      <c r="J713" s="33">
        <v>8.336307602231301</v>
      </c>
      <c r="K713" s="33">
        <v>7.0952642713174328</v>
      </c>
      <c r="L713" s="33">
        <v>8.3800166772519731</v>
      </c>
      <c r="M713" s="33">
        <v>15.840299016778232</v>
      </c>
      <c r="N713" s="33">
        <v>11.225463205131732</v>
      </c>
      <c r="O713" s="33">
        <v>10.206854259577725</v>
      </c>
      <c r="P713" s="33">
        <v>13.841483939995342</v>
      </c>
      <c r="Q713" s="33">
        <v>8.7023600314282845</v>
      </c>
      <c r="R713" s="33">
        <v>-6.3510958473368504</v>
      </c>
      <c r="S713" s="33">
        <v>-4.9882300272028317</v>
      </c>
      <c r="T713" s="33">
        <v>4.4910604851797586</v>
      </c>
      <c r="U713" s="33">
        <v>1.8859195233311539</v>
      </c>
      <c r="V713" s="33">
        <v>-4.9501436271642802</v>
      </c>
      <c r="W713" s="33">
        <v>4.0627600028825555</v>
      </c>
      <c r="X713" s="33">
        <v>5.9085290482076687</v>
      </c>
      <c r="Y713" s="33">
        <v>6.0439912171202081</v>
      </c>
      <c r="Z713" s="33">
        <v>11.57023029429152</v>
      </c>
      <c r="AA713" s="33">
        <v>10.286587938027324</v>
      </c>
      <c r="AB713" s="33">
        <v>3.1454687759809019</v>
      </c>
      <c r="AC713" s="33">
        <v>-3.7545251334204153</v>
      </c>
      <c r="AD713" s="33">
        <v>6.9683117359887916</v>
      </c>
      <c r="AE713" s="33">
        <v>5.0912182095860743</v>
      </c>
      <c r="AF713" s="33">
        <v>2.9809589662236391</v>
      </c>
      <c r="AG713" s="33">
        <v>5.0999877268905323</v>
      </c>
      <c r="AH713" s="33">
        <v>2.2999997388869673</v>
      </c>
      <c r="AI713" s="33">
        <v>2.8000098693754012</v>
      </c>
    </row>
    <row r="714" spans="1:35" ht="14.5" x14ac:dyDescent="0.35">
      <c r="A714" s="8" t="str">
        <f t="shared" si="13"/>
        <v>KonsumausgabenSchweden</v>
      </c>
      <c r="B714" s="8">
        <v>714</v>
      </c>
      <c r="C714" s="32" t="s">
        <v>86</v>
      </c>
      <c r="D714" s="32" t="s">
        <v>13</v>
      </c>
      <c r="E714" s="32" t="s">
        <v>150</v>
      </c>
      <c r="F714" s="32" t="s">
        <v>343</v>
      </c>
      <c r="G714" s="32" t="s">
        <v>32</v>
      </c>
      <c r="H714" s="32" t="s">
        <v>376</v>
      </c>
      <c r="I714" s="33">
        <v>6.0856608843818236</v>
      </c>
      <c r="J714" s="33">
        <v>0.80492179678131492</v>
      </c>
      <c r="K714" s="33">
        <v>2.2223220496377962</v>
      </c>
      <c r="L714" s="33">
        <v>1.579711359007689</v>
      </c>
      <c r="M714" s="33">
        <v>2.8480790185946745</v>
      </c>
      <c r="N714" s="33">
        <v>3.1612619546349947</v>
      </c>
      <c r="O714" s="33">
        <v>2.8455401098001403</v>
      </c>
      <c r="P714" s="33">
        <v>4.4252968266220307</v>
      </c>
      <c r="Q714" s="33">
        <v>-1.055955559694155E-2</v>
      </c>
      <c r="R714" s="33">
        <v>1.0619407071733633</v>
      </c>
      <c r="S714" s="33">
        <v>3.9748784488416788</v>
      </c>
      <c r="T714" s="33">
        <v>1.8530229133660043</v>
      </c>
      <c r="U714" s="33">
        <v>1.1298695899219808</v>
      </c>
      <c r="V714" s="33">
        <v>1.8280914341719807</v>
      </c>
      <c r="W714" s="33">
        <v>2.8936450593408836</v>
      </c>
      <c r="X714" s="33">
        <v>4.1924002739337425</v>
      </c>
      <c r="Y714" s="33">
        <v>2.2655777298529358</v>
      </c>
      <c r="Z714" s="33">
        <v>2.4724242818529234</v>
      </c>
      <c r="AA714" s="33">
        <v>1.9497656946267909</v>
      </c>
      <c r="AB714" s="33">
        <v>0.75865530673323178</v>
      </c>
      <c r="AC714" s="33">
        <v>-3.0305701787528392</v>
      </c>
      <c r="AD714" s="33">
        <v>5.9517057958528881</v>
      </c>
      <c r="AE714" s="33">
        <v>2.8485725129981887</v>
      </c>
      <c r="AF714" s="33">
        <v>-2.2658258860090399</v>
      </c>
      <c r="AG714" s="33">
        <v>3.4958939054945404E-2</v>
      </c>
      <c r="AH714" s="33">
        <v>2.4851002347841842</v>
      </c>
      <c r="AI714" s="33">
        <v>2.9561114439784291</v>
      </c>
    </row>
    <row r="715" spans="1:35" ht="14.5" x14ac:dyDescent="0.35">
      <c r="A715" s="8" t="str">
        <f t="shared" si="13"/>
        <v>KonsumausgabenSlowakei</v>
      </c>
      <c r="B715" s="8">
        <v>715</v>
      </c>
      <c r="C715" s="32" t="s">
        <v>86</v>
      </c>
      <c r="D715" s="32" t="s">
        <v>23</v>
      </c>
      <c r="E715" s="32" t="s">
        <v>150</v>
      </c>
      <c r="F715" s="32" t="s">
        <v>343</v>
      </c>
      <c r="G715" s="32" t="s">
        <v>32</v>
      </c>
      <c r="H715" s="32" t="s">
        <v>376</v>
      </c>
      <c r="I715" s="33">
        <v>2.535808349914646</v>
      </c>
      <c r="J715" s="33">
        <v>5.1870917837317592</v>
      </c>
      <c r="K715" s="33">
        <v>5.7433149821642502</v>
      </c>
      <c r="L715" s="33">
        <v>0.53886168879716934</v>
      </c>
      <c r="M715" s="33">
        <v>6.7960358133405805</v>
      </c>
      <c r="N715" s="33">
        <v>4.804870486872943</v>
      </c>
      <c r="O715" s="33">
        <v>6.4490581980291637</v>
      </c>
      <c r="P715" s="33">
        <v>7.9438952657622508</v>
      </c>
      <c r="Q715" s="33">
        <v>7.0343154499000491</v>
      </c>
      <c r="R715" s="33">
        <v>1.5994815440038224E-2</v>
      </c>
      <c r="S715" s="33">
        <v>1.2954945648231586</v>
      </c>
      <c r="T715" s="33">
        <v>-1.7426576249681602</v>
      </c>
      <c r="U715" s="33">
        <v>0.57144394390722653</v>
      </c>
      <c r="V715" s="33">
        <v>-1.586603720637541</v>
      </c>
      <c r="W715" s="33">
        <v>2.489313229850822</v>
      </c>
      <c r="X715" s="33">
        <v>3.2024656902785154</v>
      </c>
      <c r="Y715" s="33">
        <v>3.6366325004041613</v>
      </c>
      <c r="Z715" s="33">
        <v>5.948235773583761</v>
      </c>
      <c r="AA715" s="33">
        <v>4.1245149929077058</v>
      </c>
      <c r="AB715" s="33">
        <v>2.8072256734658794</v>
      </c>
      <c r="AC715" s="33">
        <v>0.41342074111645388</v>
      </c>
      <c r="AD715" s="33">
        <v>3.0046096412341683</v>
      </c>
      <c r="AE715" s="33">
        <v>5.1522692863251933</v>
      </c>
      <c r="AF715" s="33">
        <v>-3.2639744101189905</v>
      </c>
      <c r="AG715" s="33">
        <v>1.8000008689815843</v>
      </c>
      <c r="AH715" s="33">
        <v>1.399986676160367</v>
      </c>
      <c r="AI715" s="33">
        <v>2.3000102483767364</v>
      </c>
    </row>
    <row r="716" spans="1:35" ht="14.5" x14ac:dyDescent="0.35">
      <c r="A716" s="8" t="str">
        <f t="shared" si="13"/>
        <v>KonsumausgabenSlowenien</v>
      </c>
      <c r="B716" s="8">
        <v>716</v>
      </c>
      <c r="C716" s="32" t="s">
        <v>86</v>
      </c>
      <c r="D716" s="32" t="s">
        <v>26</v>
      </c>
      <c r="E716" s="32" t="s">
        <v>150</v>
      </c>
      <c r="F716" s="32" t="s">
        <v>343</v>
      </c>
      <c r="G716" s="32" t="s">
        <v>32</v>
      </c>
      <c r="H716" s="32" t="s">
        <v>376</v>
      </c>
      <c r="I716" s="33">
        <v>-0.65704155187425783</v>
      </c>
      <c r="J716" s="33">
        <v>2.2622291535980139</v>
      </c>
      <c r="K716" s="33">
        <v>2.0107020848941488</v>
      </c>
      <c r="L716" s="33">
        <v>3.8291232506844892</v>
      </c>
      <c r="M716" s="33">
        <v>2.8136885610849731</v>
      </c>
      <c r="N716" s="33">
        <v>2.1198941082696052</v>
      </c>
      <c r="O716" s="33">
        <v>1.4107967952243285</v>
      </c>
      <c r="P716" s="33">
        <v>6.8190613376905276</v>
      </c>
      <c r="Q716" s="33">
        <v>2.7053069603852293</v>
      </c>
      <c r="R716" s="33">
        <v>2.1243854582332062</v>
      </c>
      <c r="S716" s="33">
        <v>1.0304065642064728</v>
      </c>
      <c r="T716" s="33">
        <v>0.54667720166609968</v>
      </c>
      <c r="U716" s="33">
        <v>-2.4373450124651157</v>
      </c>
      <c r="V716" s="33">
        <v>-3.8034307598923078</v>
      </c>
      <c r="W716" s="33">
        <v>1.133937462606724</v>
      </c>
      <c r="X716" s="33">
        <v>2.4070357209315461</v>
      </c>
      <c r="Y716" s="33">
        <v>4.0930680446751495</v>
      </c>
      <c r="Z716" s="33">
        <v>2.5081669335690719</v>
      </c>
      <c r="AA716" s="33">
        <v>3.4053085804778931</v>
      </c>
      <c r="AB716" s="33">
        <v>5.4990167353146546</v>
      </c>
      <c r="AC716" s="33">
        <v>-6.1497005913045371</v>
      </c>
      <c r="AD716" s="33">
        <v>10.548091235725792</v>
      </c>
      <c r="AE716" s="33">
        <v>5.2990914532885256</v>
      </c>
      <c r="AF716" s="33">
        <v>0.14724260147953316</v>
      </c>
      <c r="AG716" s="33">
        <v>1.3259817731868537</v>
      </c>
      <c r="AH716" s="33">
        <v>2.7000132903574041</v>
      </c>
      <c r="AI716" s="33">
        <v>2.5200025661940657</v>
      </c>
    </row>
    <row r="717" spans="1:35" ht="14.5" x14ac:dyDescent="0.35">
      <c r="A717" s="8" t="str">
        <f t="shared" si="13"/>
        <v>KonsumausgabenSpanien</v>
      </c>
      <c r="B717" s="8">
        <v>717</v>
      </c>
      <c r="C717" s="32" t="s">
        <v>86</v>
      </c>
      <c r="D717" s="32" t="s">
        <v>8</v>
      </c>
      <c r="E717" s="32" t="s">
        <v>150</v>
      </c>
      <c r="F717" s="32" t="s">
        <v>343</v>
      </c>
      <c r="G717" s="32" t="s">
        <v>32</v>
      </c>
      <c r="H717" s="32" t="s">
        <v>376</v>
      </c>
      <c r="I717" s="33">
        <v>4.4446592707817416</v>
      </c>
      <c r="J717" s="33">
        <v>3.9441660433807328</v>
      </c>
      <c r="K717" s="33">
        <v>3.1091212811664661</v>
      </c>
      <c r="L717" s="33">
        <v>2.4161480366965407</v>
      </c>
      <c r="M717" s="33">
        <v>4.1220008122303256</v>
      </c>
      <c r="N717" s="33">
        <v>4.1973565122243457</v>
      </c>
      <c r="O717" s="33">
        <v>4.078080888333389</v>
      </c>
      <c r="P717" s="33">
        <v>3.4734685232142795</v>
      </c>
      <c r="Q717" s="33">
        <v>-0.63615155138482748</v>
      </c>
      <c r="R717" s="33">
        <v>-3.5291428122007176</v>
      </c>
      <c r="S717" s="33">
        <v>0.47338269910423492</v>
      </c>
      <c r="T717" s="33">
        <v>-2.4161639331010036</v>
      </c>
      <c r="U717" s="33">
        <v>-3.300236390482695</v>
      </c>
      <c r="V717" s="33">
        <v>-2.8703381810533983</v>
      </c>
      <c r="W717" s="33">
        <v>1.7353163569719925</v>
      </c>
      <c r="X717" s="33">
        <v>2.9956545329329174</v>
      </c>
      <c r="Y717" s="33">
        <v>2.6571080888519134</v>
      </c>
      <c r="Z717" s="33">
        <v>3.0763712478933343</v>
      </c>
      <c r="AA717" s="33">
        <v>1.7337359376489587</v>
      </c>
      <c r="AB717" s="33">
        <v>1.1415150354829251</v>
      </c>
      <c r="AC717" s="33">
        <v>-12.071411953406425</v>
      </c>
      <c r="AD717" s="33">
        <v>7.1053169724050207</v>
      </c>
      <c r="AE717" s="33">
        <v>4.8487825200018051</v>
      </c>
      <c r="AF717" s="33">
        <v>1.7533593824454528</v>
      </c>
      <c r="AG717" s="33">
        <v>2.5349864849423653</v>
      </c>
      <c r="AH717" s="33">
        <v>2.1500102726741375</v>
      </c>
      <c r="AI717" s="33">
        <v>2.0449968083467382</v>
      </c>
    </row>
    <row r="718" spans="1:35" ht="14.5" x14ac:dyDescent="0.35">
      <c r="A718" s="8" t="str">
        <f t="shared" si="13"/>
        <v>KonsumausgabenTschechische Republik</v>
      </c>
      <c r="B718" s="8">
        <v>718</v>
      </c>
      <c r="C718" s="32" t="s">
        <v>86</v>
      </c>
      <c r="D718" s="32" t="s">
        <v>22</v>
      </c>
      <c r="E718" s="32" t="s">
        <v>150</v>
      </c>
      <c r="F718" s="32" t="s">
        <v>343</v>
      </c>
      <c r="G718" s="32" t="s">
        <v>32</v>
      </c>
      <c r="H718" s="32" t="s">
        <v>376</v>
      </c>
      <c r="I718" s="33">
        <v>1.6511164860594079</v>
      </c>
      <c r="J718" s="33">
        <v>2.9267041700512806</v>
      </c>
      <c r="K718" s="33">
        <v>3.2446547364803422</v>
      </c>
      <c r="L718" s="33">
        <v>4.8363866993272921</v>
      </c>
      <c r="M718" s="33">
        <v>3.0147143871235471</v>
      </c>
      <c r="N718" s="33">
        <v>3.461965438687173</v>
      </c>
      <c r="O718" s="33">
        <v>3.6945143252932411</v>
      </c>
      <c r="P718" s="33">
        <v>4.1337734373877595</v>
      </c>
      <c r="Q718" s="33">
        <v>3.0617106107803949</v>
      </c>
      <c r="R718" s="33">
        <v>-0.61731581865811336</v>
      </c>
      <c r="S718" s="33">
        <v>1.7892341006403996</v>
      </c>
      <c r="T718" s="33">
        <v>0.56028484414612478</v>
      </c>
      <c r="U718" s="33">
        <v>-0.68145229880897773</v>
      </c>
      <c r="V718" s="33">
        <v>0.78978993186980517</v>
      </c>
      <c r="W718" s="33">
        <v>1.3705626409137039</v>
      </c>
      <c r="X718" s="33">
        <v>3.6214569180686311</v>
      </c>
      <c r="Y718" s="33">
        <v>3.5876649856213589</v>
      </c>
      <c r="Z718" s="33">
        <v>4.4940499815355963</v>
      </c>
      <c r="AA718" s="33">
        <v>3.5290591363777821</v>
      </c>
      <c r="AB718" s="33">
        <v>3.0721487175519684</v>
      </c>
      <c r="AC718" s="33">
        <v>-6.4307391599062811</v>
      </c>
      <c r="AD718" s="33">
        <v>4.1812714005782965</v>
      </c>
      <c r="AE718" s="33">
        <v>0.53076453827691239</v>
      </c>
      <c r="AF718" s="33">
        <v>-2.8011651255099679</v>
      </c>
      <c r="AG718" s="33">
        <v>1.6200283185092985</v>
      </c>
      <c r="AH718" s="33">
        <v>2.374974968813433</v>
      </c>
      <c r="AI718" s="33">
        <v>3.2300029125857321</v>
      </c>
    </row>
    <row r="719" spans="1:35" ht="14.5" x14ac:dyDescent="0.35">
      <c r="A719" s="8" t="str">
        <f t="shared" si="13"/>
        <v>KonsumausgabenUngarn</v>
      </c>
      <c r="B719" s="8">
        <v>719</v>
      </c>
      <c r="C719" s="32" t="s">
        <v>86</v>
      </c>
      <c r="D719" s="32" t="s">
        <v>24</v>
      </c>
      <c r="E719" s="32" t="s">
        <v>150</v>
      </c>
      <c r="F719" s="32" t="s">
        <v>343</v>
      </c>
      <c r="G719" s="32" t="s">
        <v>32</v>
      </c>
      <c r="H719" s="32" t="s">
        <v>376</v>
      </c>
      <c r="I719" s="33">
        <v>3.1560271536970959</v>
      </c>
      <c r="J719" s="33">
        <v>4.6635742504679882</v>
      </c>
      <c r="K719" s="33">
        <v>7.4700435153643809</v>
      </c>
      <c r="L719" s="33">
        <v>8.1392853556913707</v>
      </c>
      <c r="M719" s="33">
        <v>1.9534127830837207</v>
      </c>
      <c r="N719" s="33">
        <v>2.9593047238043937</v>
      </c>
      <c r="O719" s="33">
        <v>2.1901557459502499</v>
      </c>
      <c r="P719" s="33">
        <v>0.9681923304956257</v>
      </c>
      <c r="Q719" s="33">
        <v>-1.2887605911904245</v>
      </c>
      <c r="R719" s="33">
        <v>-6.5981471695264275</v>
      </c>
      <c r="S719" s="33">
        <v>-1.5492602529937756</v>
      </c>
      <c r="T719" s="33">
        <v>0.57790052111046464</v>
      </c>
      <c r="U719" s="33">
        <v>-1.759029903692479</v>
      </c>
      <c r="V719" s="33">
        <v>0.29936846498071645</v>
      </c>
      <c r="W719" s="33">
        <v>2.4936234619229509</v>
      </c>
      <c r="X719" s="33">
        <v>3.8959484178349868</v>
      </c>
      <c r="Y719" s="33">
        <v>4.8434786525108677</v>
      </c>
      <c r="Z719" s="33">
        <v>5.5010335045147798</v>
      </c>
      <c r="AA719" s="33">
        <v>5.0318659283106371</v>
      </c>
      <c r="AB719" s="33">
        <v>5.1826525284676279</v>
      </c>
      <c r="AC719" s="33">
        <v>-0.7171368519405803</v>
      </c>
      <c r="AD719" s="33">
        <v>4.8859320813881624</v>
      </c>
      <c r="AE719" s="33">
        <v>6.4936766289696095</v>
      </c>
      <c r="AF719" s="33">
        <v>-1.4477045853906105</v>
      </c>
      <c r="AG719" s="33">
        <v>3.8999996058217477</v>
      </c>
      <c r="AH719" s="33">
        <v>3.6300145387743328</v>
      </c>
      <c r="AI719" s="33">
        <v>3.8999898714240402</v>
      </c>
    </row>
    <row r="720" spans="1:35" ht="14.5" x14ac:dyDescent="0.35">
      <c r="A720" s="8" t="str">
        <f t="shared" si="13"/>
        <v>KonsumausgabenVereinigtes Königreich Großbritannien und Nordirland</v>
      </c>
      <c r="B720" s="8">
        <v>720</v>
      </c>
      <c r="C720" s="32" t="s">
        <v>86</v>
      </c>
      <c r="D720" s="32" t="s">
        <v>57</v>
      </c>
      <c r="E720" s="32" t="s">
        <v>150</v>
      </c>
      <c r="F720" s="32" t="s">
        <v>343</v>
      </c>
      <c r="G720" s="32" t="s">
        <v>32</v>
      </c>
      <c r="H720" s="32" t="s">
        <v>376</v>
      </c>
      <c r="I720" s="33">
        <v>4.7023209327658293</v>
      </c>
      <c r="J720" s="33">
        <v>3.2249793936106386</v>
      </c>
      <c r="K720" s="33">
        <v>2.6562060591878094</v>
      </c>
      <c r="L720" s="33">
        <v>3.3599212958982321</v>
      </c>
      <c r="M720" s="33">
        <v>2.7838825004256051</v>
      </c>
      <c r="N720" s="33">
        <v>2.7924275448245197</v>
      </c>
      <c r="O720" s="33">
        <v>0.71887645798621236</v>
      </c>
      <c r="P720" s="33">
        <v>3.192220428465447</v>
      </c>
      <c r="Q720" s="33">
        <v>-0.67633871550259528</v>
      </c>
      <c r="R720" s="33">
        <v>-2.8757875468270981</v>
      </c>
      <c r="S720" s="33">
        <v>2.1556423644402543</v>
      </c>
      <c r="T720" s="33">
        <v>-0.33430675594622983</v>
      </c>
      <c r="U720" s="33">
        <v>1.730862884340965</v>
      </c>
      <c r="V720" s="33">
        <v>2.5335627863019425</v>
      </c>
      <c r="W720" s="33">
        <v>2.705433221842938</v>
      </c>
      <c r="X720" s="33">
        <v>2.832159196982829</v>
      </c>
      <c r="Y720" s="33">
        <v>3.6768770480125426</v>
      </c>
      <c r="Z720" s="33">
        <v>1.8311897472220124</v>
      </c>
      <c r="AA720" s="33">
        <v>1.9689098394597835</v>
      </c>
      <c r="AB720" s="33">
        <v>1.0714323525986345</v>
      </c>
      <c r="AC720" s="33">
        <v>-13.138846697742636</v>
      </c>
      <c r="AD720" s="33">
        <v>7.2266708473023016</v>
      </c>
      <c r="AE720" s="33">
        <v>7.4162739003681679</v>
      </c>
      <c r="AF720" s="33">
        <v>0.67847262887950421</v>
      </c>
      <c r="AG720" s="33">
        <v>0.62695319318999054</v>
      </c>
      <c r="AH720" s="33">
        <v>0.93272495207187944</v>
      </c>
      <c r="AI720" s="33">
        <v>1.3946790241562042</v>
      </c>
    </row>
    <row r="721" spans="1:35" ht="14.5" x14ac:dyDescent="0.35">
      <c r="A721" s="8" t="str">
        <f t="shared" si="13"/>
        <v>KonsumausgabenZypern</v>
      </c>
      <c r="B721" s="8">
        <v>721</v>
      </c>
      <c r="C721" s="32" t="s">
        <v>86</v>
      </c>
      <c r="D721" s="32" t="s">
        <v>30</v>
      </c>
      <c r="E721" s="32" t="s">
        <v>150</v>
      </c>
      <c r="F721" s="32" t="s">
        <v>343</v>
      </c>
      <c r="G721" s="32" t="s">
        <v>32</v>
      </c>
      <c r="H721" s="32" t="s">
        <v>376</v>
      </c>
      <c r="I721" s="33">
        <v>8.0224250780719757</v>
      </c>
      <c r="J721" s="33">
        <v>5.5435895335981229</v>
      </c>
      <c r="K721" s="33">
        <v>3.0835212244961383</v>
      </c>
      <c r="L721" s="33">
        <v>4.3596595460972907</v>
      </c>
      <c r="M721" s="33">
        <v>7.1932668162151288</v>
      </c>
      <c r="N721" s="33">
        <v>3.9098863197235971</v>
      </c>
      <c r="O721" s="33">
        <v>3.9158710775606806</v>
      </c>
      <c r="P721" s="33">
        <v>9.7480701760633366</v>
      </c>
      <c r="Q721" s="33">
        <v>8.2139021470033668</v>
      </c>
      <c r="R721" s="33">
        <v>-6.525852143251214</v>
      </c>
      <c r="S721" s="33">
        <v>4.8505601488383974</v>
      </c>
      <c r="T721" s="33">
        <v>-0.89095325650335155</v>
      </c>
      <c r="U721" s="33">
        <v>-2.7728238414541551</v>
      </c>
      <c r="V721" s="33">
        <v>-7.0041495488516574</v>
      </c>
      <c r="W721" s="33">
        <v>-4.0711781921402235E-2</v>
      </c>
      <c r="X721" s="33">
        <v>3.1288262888349578</v>
      </c>
      <c r="Y721" s="33">
        <v>5.1380257621595433</v>
      </c>
      <c r="Z721" s="33">
        <v>4.8325190806031628</v>
      </c>
      <c r="AA721" s="33">
        <v>6.0120503920020525</v>
      </c>
      <c r="AB721" s="33">
        <v>4.5047113325652219</v>
      </c>
      <c r="AC721" s="33">
        <v>-6.1101724105198372</v>
      </c>
      <c r="AD721" s="33">
        <v>5.9261115476163013</v>
      </c>
      <c r="AE721" s="33">
        <v>9.8005381794481252</v>
      </c>
      <c r="AF721" s="33">
        <v>5.9583335144307767</v>
      </c>
      <c r="AG721" s="33">
        <v>3.1999756228050984</v>
      </c>
      <c r="AH721" s="33">
        <v>2.1000260629451191</v>
      </c>
      <c r="AI721" s="33">
        <v>2.0250207857716873</v>
      </c>
    </row>
    <row r="722" spans="1:35" ht="14.5" x14ac:dyDescent="0.35">
      <c r="A722" s="8" t="str">
        <f t="shared" si="13"/>
        <v>LangzeitarbeitslosigkeitBelgien</v>
      </c>
      <c r="B722" s="8">
        <v>722</v>
      </c>
      <c r="C722" s="32" t="s">
        <v>87</v>
      </c>
      <c r="D722" s="32" t="s">
        <v>9</v>
      </c>
      <c r="E722" s="32" t="s">
        <v>85</v>
      </c>
      <c r="F722" s="32" t="s">
        <v>67</v>
      </c>
      <c r="G722" s="32" t="s">
        <v>32</v>
      </c>
      <c r="H722" s="32" t="s">
        <v>372</v>
      </c>
      <c r="I722" s="33">
        <v>56.3</v>
      </c>
      <c r="J722" s="33">
        <v>51.7</v>
      </c>
      <c r="K722" s="33">
        <v>49.6</v>
      </c>
      <c r="L722" s="33">
        <v>46.3</v>
      </c>
      <c r="M722" s="33">
        <v>49.6</v>
      </c>
      <c r="N722" s="33">
        <v>51.7</v>
      </c>
      <c r="O722" s="33">
        <v>51.2</v>
      </c>
      <c r="P722" s="33">
        <v>50.4</v>
      </c>
      <c r="Q722" s="33">
        <v>47.6</v>
      </c>
      <c r="R722" s="33">
        <v>44.2</v>
      </c>
      <c r="S722" s="33">
        <v>48.8</v>
      </c>
      <c r="T722" s="33">
        <v>48.3</v>
      </c>
      <c r="U722" s="33">
        <v>44.7</v>
      </c>
      <c r="V722" s="33">
        <v>46.1</v>
      </c>
      <c r="W722" s="33">
        <v>49.9</v>
      </c>
      <c r="X722" s="33">
        <v>51.7</v>
      </c>
      <c r="Y722" s="33">
        <v>51.6</v>
      </c>
      <c r="Z722" s="33">
        <v>48.8</v>
      </c>
      <c r="AA722" s="33">
        <v>48.7</v>
      </c>
      <c r="AB722" s="33">
        <v>43.5</v>
      </c>
      <c r="AC722" s="33">
        <v>41.6</v>
      </c>
      <c r="AD722" s="33">
        <v>42.3</v>
      </c>
      <c r="AE722" s="33">
        <v>42.2</v>
      </c>
      <c r="AF722" s="33">
        <v>40</v>
      </c>
      <c r="AG722" s="34"/>
      <c r="AH722" s="34"/>
      <c r="AI722" s="34"/>
    </row>
    <row r="723" spans="1:35" ht="14.5" x14ac:dyDescent="0.35">
      <c r="A723" s="8" t="str">
        <f t="shared" si="13"/>
        <v>LangzeitarbeitslosigkeitBulgarien</v>
      </c>
      <c r="B723" s="8">
        <v>723</v>
      </c>
      <c r="C723" s="32" t="s">
        <v>87</v>
      </c>
      <c r="D723" s="32" t="s">
        <v>25</v>
      </c>
      <c r="E723" s="32" t="s">
        <v>85</v>
      </c>
      <c r="F723" s="32" t="s">
        <v>67</v>
      </c>
      <c r="G723" s="32" t="s">
        <v>32</v>
      </c>
      <c r="H723" s="32" t="s">
        <v>372</v>
      </c>
      <c r="I723" s="33">
        <v>58.7</v>
      </c>
      <c r="J723" s="33">
        <v>63.1</v>
      </c>
      <c r="K723" s="33">
        <v>65.5</v>
      </c>
      <c r="L723" s="33">
        <v>66.900000000000006</v>
      </c>
      <c r="M723" s="33">
        <v>57.5</v>
      </c>
      <c r="N723" s="33">
        <v>59.9</v>
      </c>
      <c r="O723" s="33">
        <v>55.8</v>
      </c>
      <c r="P723" s="33">
        <v>58.8</v>
      </c>
      <c r="Q723" s="33">
        <v>51.7</v>
      </c>
      <c r="R723" s="33">
        <v>43.3</v>
      </c>
      <c r="S723" s="33">
        <v>46.1</v>
      </c>
      <c r="T723" s="33">
        <v>55.9</v>
      </c>
      <c r="U723" s="33">
        <v>55.3</v>
      </c>
      <c r="V723" s="33">
        <v>57.4</v>
      </c>
      <c r="W723" s="33">
        <v>60.5</v>
      </c>
      <c r="X723" s="33">
        <v>61.3</v>
      </c>
      <c r="Y723" s="33">
        <v>59.2</v>
      </c>
      <c r="Z723" s="33">
        <v>55.1</v>
      </c>
      <c r="AA723" s="33">
        <v>58.8</v>
      </c>
      <c r="AB723" s="33">
        <v>57.4</v>
      </c>
      <c r="AC723" s="33">
        <v>45.6</v>
      </c>
      <c r="AD723" s="33">
        <v>49.6</v>
      </c>
      <c r="AE723" s="33">
        <v>54</v>
      </c>
      <c r="AF723" s="33">
        <v>52</v>
      </c>
      <c r="AG723" s="34"/>
      <c r="AH723" s="34"/>
      <c r="AI723" s="34"/>
    </row>
    <row r="724" spans="1:35" ht="14.5" x14ac:dyDescent="0.35">
      <c r="A724" s="8" t="str">
        <f t="shared" si="13"/>
        <v>LangzeitarbeitslosigkeitDänemark</v>
      </c>
      <c r="B724" s="8">
        <v>724</v>
      </c>
      <c r="C724" s="32" t="s">
        <v>87</v>
      </c>
      <c r="D724" s="32" t="s">
        <v>5</v>
      </c>
      <c r="E724" s="32" t="s">
        <v>85</v>
      </c>
      <c r="F724" s="32" t="s">
        <v>67</v>
      </c>
      <c r="G724" s="32" t="s">
        <v>32</v>
      </c>
      <c r="H724" s="32" t="s">
        <v>372</v>
      </c>
      <c r="I724" s="33">
        <v>23.4</v>
      </c>
      <c r="J724" s="33">
        <v>23.1</v>
      </c>
      <c r="K724" s="33">
        <v>20.399999999999999</v>
      </c>
      <c r="L724" s="33">
        <v>20.100000000000001</v>
      </c>
      <c r="M724" s="33">
        <v>24.1</v>
      </c>
      <c r="N724" s="33">
        <v>24.3</v>
      </c>
      <c r="O724" s="33">
        <v>22.2</v>
      </c>
      <c r="P724" s="33">
        <v>16.8</v>
      </c>
      <c r="Q724" s="33">
        <v>12.9</v>
      </c>
      <c r="R724" s="33">
        <v>9.6</v>
      </c>
      <c r="S724" s="33">
        <v>19.100000000000001</v>
      </c>
      <c r="T724" s="33">
        <v>23.2</v>
      </c>
      <c r="U724" s="33">
        <v>27</v>
      </c>
      <c r="V724" s="33">
        <v>25</v>
      </c>
      <c r="W724" s="33">
        <v>24.5</v>
      </c>
      <c r="X724" s="33">
        <v>26.2</v>
      </c>
      <c r="Y724" s="33">
        <v>21</v>
      </c>
      <c r="Z724" s="33">
        <v>21</v>
      </c>
      <c r="AA724" s="33">
        <v>19.600000000000001</v>
      </c>
      <c r="AB724" s="33">
        <v>16.899999999999999</v>
      </c>
      <c r="AC724" s="33">
        <v>16.899999999999999</v>
      </c>
      <c r="AD724" s="33">
        <v>20.2</v>
      </c>
      <c r="AE724" s="33">
        <v>11.4</v>
      </c>
      <c r="AF724" s="33">
        <v>10.7</v>
      </c>
      <c r="AG724" s="34"/>
      <c r="AH724" s="34"/>
      <c r="AI724" s="34"/>
    </row>
    <row r="725" spans="1:35" ht="14.5" x14ac:dyDescent="0.35">
      <c r="A725" s="8" t="str">
        <f t="shared" si="13"/>
        <v>LangzeitarbeitslosigkeitDeutschland</v>
      </c>
      <c r="B725" s="8">
        <v>725</v>
      </c>
      <c r="C725" s="32" t="s">
        <v>87</v>
      </c>
      <c r="D725" s="32" t="s">
        <v>2</v>
      </c>
      <c r="E725" s="32" t="s">
        <v>85</v>
      </c>
      <c r="F725" s="32" t="s">
        <v>67</v>
      </c>
      <c r="G725" s="32" t="s">
        <v>32</v>
      </c>
      <c r="H725" s="32" t="s">
        <v>372</v>
      </c>
      <c r="I725" s="33">
        <v>51.5</v>
      </c>
      <c r="J725" s="33">
        <v>50.4</v>
      </c>
      <c r="K725" s="33">
        <v>47.9</v>
      </c>
      <c r="L725" s="33">
        <v>50</v>
      </c>
      <c r="M725" s="33">
        <v>51.8</v>
      </c>
      <c r="N725" s="33">
        <v>53</v>
      </c>
      <c r="O725" s="33">
        <v>56.4</v>
      </c>
      <c r="P725" s="33">
        <v>56.6</v>
      </c>
      <c r="Q725" s="33">
        <v>52.5</v>
      </c>
      <c r="R725" s="33">
        <v>45.5</v>
      </c>
      <c r="S725" s="33">
        <v>47.3</v>
      </c>
      <c r="T725" s="33">
        <v>47.9</v>
      </c>
      <c r="U725" s="33">
        <v>45.4</v>
      </c>
      <c r="V725" s="33">
        <v>44.7</v>
      </c>
      <c r="W725" s="33">
        <v>44.3</v>
      </c>
      <c r="X725" s="33">
        <v>44</v>
      </c>
      <c r="Y725" s="33">
        <v>41.1</v>
      </c>
      <c r="Z725" s="33">
        <v>41.9</v>
      </c>
      <c r="AA725" s="33">
        <v>41.4</v>
      </c>
      <c r="AB725" s="33">
        <v>38.200000000000003</v>
      </c>
      <c r="AC725" s="33">
        <v>29.3</v>
      </c>
      <c r="AD725" s="33">
        <v>32.799999999999997</v>
      </c>
      <c r="AE725" s="33">
        <v>33.4</v>
      </c>
      <c r="AF725" s="33">
        <v>30.8</v>
      </c>
      <c r="AG725" s="34"/>
      <c r="AH725" s="34"/>
      <c r="AI725" s="34"/>
    </row>
    <row r="726" spans="1:35" ht="14.5" x14ac:dyDescent="0.35">
      <c r="A726" s="8" t="str">
        <f t="shared" si="13"/>
        <v>LangzeitarbeitslosigkeitEstland</v>
      </c>
      <c r="B726" s="8">
        <v>726</v>
      </c>
      <c r="C726" s="32" t="s">
        <v>87</v>
      </c>
      <c r="D726" s="32" t="s">
        <v>18</v>
      </c>
      <c r="E726" s="32" t="s">
        <v>85</v>
      </c>
      <c r="F726" s="32" t="s">
        <v>67</v>
      </c>
      <c r="G726" s="32" t="s">
        <v>32</v>
      </c>
      <c r="H726" s="32" t="s">
        <v>372</v>
      </c>
      <c r="I726" s="33">
        <v>46.6</v>
      </c>
      <c r="J726" s="33">
        <v>48.2</v>
      </c>
      <c r="K726" s="33">
        <v>54.9</v>
      </c>
      <c r="L726" s="33">
        <v>41.3</v>
      </c>
      <c r="M726" s="33">
        <v>51.6</v>
      </c>
      <c r="N726" s="33">
        <v>54.2</v>
      </c>
      <c r="O726" s="33">
        <v>48.6</v>
      </c>
      <c r="P726" s="33">
        <v>49.8</v>
      </c>
      <c r="Q726" s="33">
        <v>31.1</v>
      </c>
      <c r="R726" s="33">
        <v>27.3</v>
      </c>
      <c r="S726" s="33">
        <v>45.3</v>
      </c>
      <c r="T726" s="33">
        <v>57.3</v>
      </c>
      <c r="U726" s="33">
        <v>54.7</v>
      </c>
      <c r="V726" s="33">
        <v>44.5</v>
      </c>
      <c r="W726" s="33">
        <v>45.3</v>
      </c>
      <c r="X726" s="33">
        <v>38.4</v>
      </c>
      <c r="Y726" s="33">
        <v>31.8</v>
      </c>
      <c r="Z726" s="33">
        <v>34.700000000000003</v>
      </c>
      <c r="AA726" s="33">
        <v>24.9</v>
      </c>
      <c r="AB726" s="33">
        <v>20.8</v>
      </c>
      <c r="AC726" s="33">
        <v>17.8</v>
      </c>
      <c r="AD726" s="33">
        <v>25.3</v>
      </c>
      <c r="AE726" s="33">
        <v>22.3</v>
      </c>
      <c r="AF726" s="33">
        <v>20.8</v>
      </c>
      <c r="AG726" s="34"/>
      <c r="AH726" s="34"/>
      <c r="AI726" s="34"/>
    </row>
    <row r="727" spans="1:35" ht="14.5" x14ac:dyDescent="0.35">
      <c r="A727" s="8" t="str">
        <f t="shared" si="13"/>
        <v>LangzeitarbeitslosigkeitEU27</v>
      </c>
      <c r="B727" s="8">
        <v>727</v>
      </c>
      <c r="C727" s="32" t="s">
        <v>87</v>
      </c>
      <c r="D727" s="32" t="s">
        <v>367</v>
      </c>
      <c r="E727" s="32" t="s">
        <v>85</v>
      </c>
      <c r="F727" s="32" t="s">
        <v>67</v>
      </c>
      <c r="G727" s="32" t="s">
        <v>32</v>
      </c>
      <c r="H727" s="32" t="s">
        <v>372</v>
      </c>
      <c r="I727" s="34"/>
      <c r="J727" s="34"/>
      <c r="K727" s="33">
        <v>47.5</v>
      </c>
      <c r="L727" s="33">
        <v>47.5</v>
      </c>
      <c r="M727" s="33">
        <v>46.7</v>
      </c>
      <c r="N727" s="33">
        <v>48.4</v>
      </c>
      <c r="O727" s="33">
        <v>48.5</v>
      </c>
      <c r="P727" s="33">
        <v>45.2</v>
      </c>
      <c r="Q727" s="33">
        <v>39.1</v>
      </c>
      <c r="R727" s="33">
        <v>34.6</v>
      </c>
      <c r="S727" s="33">
        <v>40.799999999999997</v>
      </c>
      <c r="T727" s="33">
        <v>44.2</v>
      </c>
      <c r="U727" s="33">
        <v>45.6</v>
      </c>
      <c r="V727" s="33">
        <v>48.5</v>
      </c>
      <c r="W727" s="33">
        <v>50.9</v>
      </c>
      <c r="X727" s="33">
        <v>50.1</v>
      </c>
      <c r="Y727" s="33">
        <v>48.6</v>
      </c>
      <c r="Z727" s="33">
        <v>46.9</v>
      </c>
      <c r="AA727" s="33">
        <v>45</v>
      </c>
      <c r="AB727" s="33">
        <v>42.1</v>
      </c>
      <c r="AC727" s="33">
        <v>35.9</v>
      </c>
      <c r="AD727" s="33">
        <v>39.4</v>
      </c>
      <c r="AE727" s="33">
        <v>38.799999999999997</v>
      </c>
      <c r="AF727" s="33">
        <v>35.299999999999997</v>
      </c>
      <c r="AG727" s="34"/>
      <c r="AH727" s="34"/>
      <c r="AI727" s="34"/>
    </row>
    <row r="728" spans="1:35" ht="14.5" x14ac:dyDescent="0.35">
      <c r="A728" s="8" t="str">
        <f t="shared" si="13"/>
        <v>LangzeitarbeitslosigkeitFinnland</v>
      </c>
      <c r="B728" s="8">
        <v>728</v>
      </c>
      <c r="C728" s="32" t="s">
        <v>87</v>
      </c>
      <c r="D728" s="32" t="s">
        <v>14</v>
      </c>
      <c r="E728" s="32" t="s">
        <v>85</v>
      </c>
      <c r="F728" s="32" t="s">
        <v>67</v>
      </c>
      <c r="G728" s="32" t="s">
        <v>32</v>
      </c>
      <c r="H728" s="32" t="s">
        <v>372</v>
      </c>
      <c r="I728" s="33">
        <v>24.6</v>
      </c>
      <c r="J728" s="33">
        <v>23.6</v>
      </c>
      <c r="K728" s="33">
        <v>21.2</v>
      </c>
      <c r="L728" s="33">
        <v>21.4</v>
      </c>
      <c r="M728" s="33">
        <v>21.1</v>
      </c>
      <c r="N728" s="33">
        <v>25.8</v>
      </c>
      <c r="O728" s="33">
        <v>25.2</v>
      </c>
      <c r="P728" s="33">
        <v>22.9</v>
      </c>
      <c r="Q728" s="33">
        <v>18.600000000000001</v>
      </c>
      <c r="R728" s="33">
        <v>16.899999999999999</v>
      </c>
      <c r="S728" s="33">
        <v>24.3</v>
      </c>
      <c r="T728" s="33">
        <v>22.3</v>
      </c>
      <c r="U728" s="33">
        <v>21.6</v>
      </c>
      <c r="V728" s="33">
        <v>21</v>
      </c>
      <c r="W728" s="33">
        <v>22.6</v>
      </c>
      <c r="X728" s="33">
        <v>24.8</v>
      </c>
      <c r="Y728" s="33">
        <v>26.2</v>
      </c>
      <c r="Z728" s="33">
        <v>24.5</v>
      </c>
      <c r="AA728" s="33">
        <v>22.6</v>
      </c>
      <c r="AB728" s="33">
        <v>18.2</v>
      </c>
      <c r="AC728" s="33">
        <v>15.8</v>
      </c>
      <c r="AD728" s="33">
        <v>23.8</v>
      </c>
      <c r="AE728" s="33">
        <v>23.1</v>
      </c>
      <c r="AF728" s="33">
        <v>22.8</v>
      </c>
      <c r="AG728" s="34"/>
      <c r="AH728" s="34"/>
      <c r="AI728" s="34"/>
    </row>
    <row r="729" spans="1:35" ht="14.5" x14ac:dyDescent="0.35">
      <c r="A729" s="8" t="str">
        <f t="shared" si="13"/>
        <v>LangzeitarbeitslosigkeitFrankreich</v>
      </c>
      <c r="B729" s="8">
        <v>729</v>
      </c>
      <c r="C729" s="32" t="s">
        <v>87</v>
      </c>
      <c r="D729" s="32" t="s">
        <v>0</v>
      </c>
      <c r="E729" s="32" t="s">
        <v>85</v>
      </c>
      <c r="F729" s="32" t="s">
        <v>67</v>
      </c>
      <c r="G729" s="32" t="s">
        <v>32</v>
      </c>
      <c r="H729" s="32" t="s">
        <v>372</v>
      </c>
      <c r="I729" s="33">
        <v>44</v>
      </c>
      <c r="J729" s="33">
        <v>39.5</v>
      </c>
      <c r="K729" s="33">
        <v>35</v>
      </c>
      <c r="L729" s="33">
        <v>37.299999999999997</v>
      </c>
      <c r="M729" s="33">
        <v>38.9</v>
      </c>
      <c r="N729" s="33">
        <v>40.9</v>
      </c>
      <c r="O729" s="33">
        <v>41.8</v>
      </c>
      <c r="P729" s="33">
        <v>39.9</v>
      </c>
      <c r="Q729" s="33">
        <v>37.1</v>
      </c>
      <c r="R729" s="33">
        <v>35</v>
      </c>
      <c r="S729" s="33">
        <v>40</v>
      </c>
      <c r="T729" s="33">
        <v>41.2</v>
      </c>
      <c r="U729" s="33">
        <v>40.1</v>
      </c>
      <c r="V729" s="33">
        <v>40.5</v>
      </c>
      <c r="W729" s="33">
        <v>44.2</v>
      </c>
      <c r="X729" s="33">
        <v>44.3</v>
      </c>
      <c r="Y729" s="33">
        <v>45.8</v>
      </c>
      <c r="Z729" s="33">
        <v>45.5</v>
      </c>
      <c r="AA729" s="33">
        <v>42</v>
      </c>
      <c r="AB729" s="33">
        <v>40.4</v>
      </c>
      <c r="AC729" s="33">
        <v>37</v>
      </c>
      <c r="AD729" s="33">
        <v>29.6</v>
      </c>
      <c r="AE729" s="33">
        <v>27.5</v>
      </c>
      <c r="AF729" s="33">
        <v>24.5</v>
      </c>
      <c r="AG729" s="34"/>
      <c r="AH729" s="34"/>
      <c r="AI729" s="34"/>
    </row>
    <row r="730" spans="1:35" ht="14.5" x14ac:dyDescent="0.35">
      <c r="A730" s="8" t="str">
        <f t="shared" si="13"/>
        <v>LangzeitarbeitslosigkeitGriechenland</v>
      </c>
      <c r="B730" s="8">
        <v>730</v>
      </c>
      <c r="C730" s="32" t="s">
        <v>87</v>
      </c>
      <c r="D730" s="32" t="s">
        <v>6</v>
      </c>
      <c r="E730" s="32" t="s">
        <v>85</v>
      </c>
      <c r="F730" s="32" t="s">
        <v>67</v>
      </c>
      <c r="G730" s="32" t="s">
        <v>32</v>
      </c>
      <c r="H730" s="32" t="s">
        <v>372</v>
      </c>
      <c r="I730" s="33">
        <v>56.8</v>
      </c>
      <c r="J730" s="33">
        <v>53</v>
      </c>
      <c r="K730" s="33">
        <v>52.6</v>
      </c>
      <c r="L730" s="33">
        <v>56</v>
      </c>
      <c r="M730" s="33">
        <v>54.8</v>
      </c>
      <c r="N730" s="33">
        <v>52.3</v>
      </c>
      <c r="O730" s="33">
        <v>54.3</v>
      </c>
      <c r="P730" s="33">
        <v>50</v>
      </c>
      <c r="Q730" s="33">
        <v>47.3</v>
      </c>
      <c r="R730" s="33">
        <v>40.5</v>
      </c>
      <c r="S730" s="33">
        <v>44.8</v>
      </c>
      <c r="T730" s="33">
        <v>49.6</v>
      </c>
      <c r="U730" s="33">
        <v>59.3</v>
      </c>
      <c r="V730" s="33">
        <v>67.3</v>
      </c>
      <c r="W730" s="33">
        <v>73.7</v>
      </c>
      <c r="X730" s="33">
        <v>73.2</v>
      </c>
      <c r="Y730" s="33">
        <v>72</v>
      </c>
      <c r="Z730" s="33">
        <v>72.8</v>
      </c>
      <c r="AA730" s="33">
        <v>70.5</v>
      </c>
      <c r="AB730" s="33">
        <v>70.2</v>
      </c>
      <c r="AC730" s="33">
        <v>66.599999999999994</v>
      </c>
      <c r="AD730" s="33">
        <v>62.9</v>
      </c>
      <c r="AE730" s="33">
        <v>63.1</v>
      </c>
      <c r="AF730" s="33">
        <v>57.3</v>
      </c>
      <c r="AG730" s="34"/>
      <c r="AH730" s="34"/>
      <c r="AI730" s="34"/>
    </row>
    <row r="731" spans="1:35" ht="14.5" x14ac:dyDescent="0.35">
      <c r="A731" s="8" t="str">
        <f t="shared" si="13"/>
        <v>LangzeitarbeitslosigkeitIrland</v>
      </c>
      <c r="B731" s="8">
        <v>731</v>
      </c>
      <c r="C731" s="32" t="s">
        <v>87</v>
      </c>
      <c r="D731" s="32" t="s">
        <v>4</v>
      </c>
      <c r="E731" s="32" t="s">
        <v>85</v>
      </c>
      <c r="F731" s="32" t="s">
        <v>67</v>
      </c>
      <c r="G731" s="32" t="s">
        <v>32</v>
      </c>
      <c r="H731" s="32" t="s">
        <v>372</v>
      </c>
      <c r="I731" s="33">
        <v>40.9</v>
      </c>
      <c r="J731" s="33">
        <v>36.799999999999997</v>
      </c>
      <c r="K731" s="33">
        <v>32</v>
      </c>
      <c r="L731" s="33">
        <v>37.6</v>
      </c>
      <c r="M731" s="33">
        <v>36.5</v>
      </c>
      <c r="N731" s="33">
        <v>35.700000000000003</v>
      </c>
      <c r="O731" s="33">
        <v>34.299999999999997</v>
      </c>
      <c r="P731" s="33">
        <v>28.6</v>
      </c>
      <c r="Q731" s="33">
        <v>25.5</v>
      </c>
      <c r="R731" s="33">
        <v>28.1</v>
      </c>
      <c r="S731" s="33">
        <v>47.7</v>
      </c>
      <c r="T731" s="33">
        <v>57.6</v>
      </c>
      <c r="U731" s="33">
        <v>59.8</v>
      </c>
      <c r="V731" s="33">
        <v>58.4</v>
      </c>
      <c r="W731" s="33">
        <v>56</v>
      </c>
      <c r="X731" s="33">
        <v>54.9</v>
      </c>
      <c r="Y731" s="33">
        <v>52.3</v>
      </c>
      <c r="Z731" s="33">
        <v>46.5</v>
      </c>
      <c r="AA731" s="33">
        <v>37.299999999999997</v>
      </c>
      <c r="AB731" s="33">
        <v>33.299999999999997</v>
      </c>
      <c r="AC731" s="33">
        <v>24</v>
      </c>
      <c r="AD731" s="33">
        <v>30</v>
      </c>
      <c r="AE731" s="33">
        <v>30.8</v>
      </c>
      <c r="AF731" s="33">
        <v>27.6</v>
      </c>
      <c r="AG731" s="34"/>
      <c r="AH731" s="34"/>
      <c r="AI731" s="34"/>
    </row>
    <row r="732" spans="1:35" ht="14.5" x14ac:dyDescent="0.35">
      <c r="A732" s="8" t="str">
        <f t="shared" si="13"/>
        <v>LangzeitarbeitslosigkeitItalien</v>
      </c>
      <c r="B732" s="8">
        <v>732</v>
      </c>
      <c r="C732" s="32" t="s">
        <v>87</v>
      </c>
      <c r="D732" s="32" t="s">
        <v>3</v>
      </c>
      <c r="E732" s="32" t="s">
        <v>85</v>
      </c>
      <c r="F732" s="32" t="s">
        <v>67</v>
      </c>
      <c r="G732" s="32" t="s">
        <v>32</v>
      </c>
      <c r="H732" s="32" t="s">
        <v>372</v>
      </c>
      <c r="I732" s="33">
        <v>61.3</v>
      </c>
      <c r="J732" s="33">
        <v>63.4</v>
      </c>
      <c r="K732" s="33">
        <v>59.2</v>
      </c>
      <c r="L732" s="33">
        <v>58.3</v>
      </c>
      <c r="M732" s="33">
        <v>49.5</v>
      </c>
      <c r="N732" s="33">
        <v>49.9</v>
      </c>
      <c r="O732" s="33">
        <v>49.9</v>
      </c>
      <c r="P732" s="33">
        <v>47.8</v>
      </c>
      <c r="Q732" s="33">
        <v>46.2</v>
      </c>
      <c r="R732" s="33">
        <v>44.9</v>
      </c>
      <c r="S732" s="33">
        <v>48.8</v>
      </c>
      <c r="T732" s="33">
        <v>52.3</v>
      </c>
      <c r="U732" s="33">
        <v>53.4</v>
      </c>
      <c r="V732" s="33">
        <v>57.2</v>
      </c>
      <c r="W732" s="33">
        <v>61.8</v>
      </c>
      <c r="X732" s="33">
        <v>59.4</v>
      </c>
      <c r="Y732" s="33">
        <v>59</v>
      </c>
      <c r="Z732" s="33">
        <v>59.3</v>
      </c>
      <c r="AA732" s="33">
        <v>59.6</v>
      </c>
      <c r="AB732" s="33">
        <v>57.6</v>
      </c>
      <c r="AC732" s="33">
        <v>53.5</v>
      </c>
      <c r="AD732" s="33">
        <v>58</v>
      </c>
      <c r="AE732" s="33">
        <v>58.4</v>
      </c>
      <c r="AF732" s="33">
        <v>56</v>
      </c>
      <c r="AG732" s="34"/>
      <c r="AH732" s="34"/>
      <c r="AI732" s="34"/>
    </row>
    <row r="733" spans="1:35" ht="14.5" x14ac:dyDescent="0.35">
      <c r="A733" s="8" t="str">
        <f t="shared" si="13"/>
        <v>LangzeitarbeitslosigkeitKroatien</v>
      </c>
      <c r="B733" s="8">
        <v>733</v>
      </c>
      <c r="C733" s="32" t="s">
        <v>87</v>
      </c>
      <c r="D733" s="32" t="s">
        <v>27</v>
      </c>
      <c r="E733" s="32" t="s">
        <v>85</v>
      </c>
      <c r="F733" s="32" t="s">
        <v>67</v>
      </c>
      <c r="G733" s="32" t="s">
        <v>32</v>
      </c>
      <c r="H733" s="32" t="s">
        <v>372</v>
      </c>
      <c r="I733" s="34"/>
      <c r="J733" s="34"/>
      <c r="K733" s="33">
        <v>63.5</v>
      </c>
      <c r="L733" s="33">
        <v>59.6</v>
      </c>
      <c r="M733" s="33">
        <v>54.4</v>
      </c>
      <c r="N733" s="33">
        <v>58.9</v>
      </c>
      <c r="O733" s="33">
        <v>61.4</v>
      </c>
      <c r="P733" s="33">
        <v>60.7</v>
      </c>
      <c r="Q733" s="33">
        <v>63.1</v>
      </c>
      <c r="R733" s="33">
        <v>56.3</v>
      </c>
      <c r="S733" s="33">
        <v>56.5</v>
      </c>
      <c r="T733" s="33">
        <v>61.5</v>
      </c>
      <c r="U733" s="33">
        <v>63.9</v>
      </c>
      <c r="V733" s="33">
        <v>63.7</v>
      </c>
      <c r="W733" s="33">
        <v>58.4</v>
      </c>
      <c r="X733" s="33">
        <v>63.6</v>
      </c>
      <c r="Y733" s="33">
        <v>51.5</v>
      </c>
      <c r="Z733" s="33">
        <v>42.1</v>
      </c>
      <c r="AA733" s="33">
        <v>41.6</v>
      </c>
      <c r="AB733" s="33">
        <v>37.6</v>
      </c>
      <c r="AC733" s="33">
        <v>28.6</v>
      </c>
      <c r="AD733" s="33">
        <v>36.5</v>
      </c>
      <c r="AE733" s="33">
        <v>35.299999999999997</v>
      </c>
      <c r="AF733" s="33">
        <v>35.5</v>
      </c>
      <c r="AG733" s="34"/>
      <c r="AH733" s="34"/>
      <c r="AI733" s="34"/>
    </row>
    <row r="734" spans="1:35" ht="14.5" x14ac:dyDescent="0.35">
      <c r="A734" s="8" t="str">
        <f t="shared" ref="A734:A797" si="14">C734&amp;D734</f>
        <v>LangzeitarbeitslosigkeitLettland</v>
      </c>
      <c r="B734" s="8">
        <v>734</v>
      </c>
      <c r="C734" s="32" t="s">
        <v>87</v>
      </c>
      <c r="D734" s="32" t="s">
        <v>19</v>
      </c>
      <c r="E734" s="32" t="s">
        <v>85</v>
      </c>
      <c r="F734" s="32" t="s">
        <v>67</v>
      </c>
      <c r="G734" s="32" t="s">
        <v>32</v>
      </c>
      <c r="H734" s="32" t="s">
        <v>372</v>
      </c>
      <c r="I734" s="33">
        <v>57.2</v>
      </c>
      <c r="J734" s="33">
        <v>58</v>
      </c>
      <c r="K734" s="33">
        <v>41.9</v>
      </c>
      <c r="L734" s="33">
        <v>47.4</v>
      </c>
      <c r="M734" s="33">
        <v>42.1</v>
      </c>
      <c r="N734" s="33">
        <v>44.6</v>
      </c>
      <c r="O734" s="33">
        <v>34</v>
      </c>
      <c r="P734" s="33">
        <v>27</v>
      </c>
      <c r="Q734" s="33">
        <v>24.1</v>
      </c>
      <c r="R734" s="33">
        <v>25.8</v>
      </c>
      <c r="S734" s="33">
        <v>45</v>
      </c>
      <c r="T734" s="33">
        <v>54.6</v>
      </c>
      <c r="U734" s="33">
        <v>52.1</v>
      </c>
      <c r="V734" s="33">
        <v>48.9</v>
      </c>
      <c r="W734" s="33">
        <v>43.8</v>
      </c>
      <c r="X734" s="33">
        <v>45.6</v>
      </c>
      <c r="Y734" s="33">
        <v>41.7</v>
      </c>
      <c r="Z734" s="33">
        <v>37.799999999999997</v>
      </c>
      <c r="AA734" s="33">
        <v>41.7</v>
      </c>
      <c r="AB734" s="33">
        <v>38.200000000000003</v>
      </c>
      <c r="AC734" s="33">
        <v>27.3</v>
      </c>
      <c r="AD734" s="33">
        <v>30.3</v>
      </c>
      <c r="AE734" s="33">
        <v>29.1</v>
      </c>
      <c r="AF734" s="33">
        <v>27.6</v>
      </c>
      <c r="AG734" s="34"/>
      <c r="AH734" s="34"/>
      <c r="AI734" s="34"/>
    </row>
    <row r="735" spans="1:35" ht="14.5" x14ac:dyDescent="0.35">
      <c r="A735" s="8" t="str">
        <f t="shared" si="14"/>
        <v>LangzeitarbeitslosigkeitLitauen</v>
      </c>
      <c r="B735" s="8">
        <v>735</v>
      </c>
      <c r="C735" s="32" t="s">
        <v>87</v>
      </c>
      <c r="D735" s="32" t="s">
        <v>20</v>
      </c>
      <c r="E735" s="32" t="s">
        <v>85</v>
      </c>
      <c r="F735" s="32" t="s">
        <v>67</v>
      </c>
      <c r="G735" s="32" t="s">
        <v>32</v>
      </c>
      <c r="H735" s="32" t="s">
        <v>372</v>
      </c>
      <c r="I735" s="33">
        <v>50.4</v>
      </c>
      <c r="J735" s="33">
        <v>56</v>
      </c>
      <c r="K735" s="33">
        <v>56.7</v>
      </c>
      <c r="L735" s="33">
        <v>44.1</v>
      </c>
      <c r="M735" s="33">
        <v>53.3</v>
      </c>
      <c r="N735" s="33">
        <v>52.8</v>
      </c>
      <c r="O735" s="33">
        <v>45.3</v>
      </c>
      <c r="P735" s="33">
        <v>32.4</v>
      </c>
      <c r="Q735" s="33">
        <v>21.6</v>
      </c>
      <c r="R735" s="33">
        <v>23.7</v>
      </c>
      <c r="S735" s="33">
        <v>41.7</v>
      </c>
      <c r="T735" s="33">
        <v>52.1</v>
      </c>
      <c r="U735" s="33">
        <v>49.2</v>
      </c>
      <c r="V735" s="33">
        <v>42.9</v>
      </c>
      <c r="W735" s="33">
        <v>44.7</v>
      </c>
      <c r="X735" s="33">
        <v>42.9</v>
      </c>
      <c r="Y735" s="33">
        <v>38.299999999999997</v>
      </c>
      <c r="Z735" s="33">
        <v>37.6</v>
      </c>
      <c r="AA735" s="33">
        <v>32.200000000000003</v>
      </c>
      <c r="AB735" s="33">
        <v>30.6</v>
      </c>
      <c r="AC735" s="33">
        <v>29</v>
      </c>
      <c r="AD735" s="33">
        <v>36.700000000000003</v>
      </c>
      <c r="AE735" s="33">
        <v>38.9</v>
      </c>
      <c r="AF735" s="33">
        <v>33.200000000000003</v>
      </c>
      <c r="AG735" s="34"/>
      <c r="AH735" s="34"/>
      <c r="AI735" s="34"/>
    </row>
    <row r="736" spans="1:35" ht="14.5" x14ac:dyDescent="0.35">
      <c r="A736" s="8" t="str">
        <f t="shared" si="14"/>
        <v>LangzeitarbeitslosigkeitLuxemburg</v>
      </c>
      <c r="B736" s="8">
        <v>736</v>
      </c>
      <c r="C736" s="32" t="s">
        <v>87</v>
      </c>
      <c r="D736" s="32" t="s">
        <v>10</v>
      </c>
      <c r="E736" s="32" t="s">
        <v>85</v>
      </c>
      <c r="F736" s="32" t="s">
        <v>67</v>
      </c>
      <c r="G736" s="32" t="s">
        <v>32</v>
      </c>
      <c r="H736" s="32" t="s">
        <v>372</v>
      </c>
      <c r="I736" s="33">
        <v>24.4</v>
      </c>
      <c r="J736" s="33">
        <v>28.4</v>
      </c>
      <c r="K736" s="33">
        <v>27.4</v>
      </c>
      <c r="L736" s="33">
        <v>24.7</v>
      </c>
      <c r="M736" s="33">
        <v>21.3</v>
      </c>
      <c r="N736" s="33">
        <v>27</v>
      </c>
      <c r="O736" s="33">
        <v>29.8</v>
      </c>
      <c r="P736" s="33">
        <v>28.7</v>
      </c>
      <c r="Q736" s="33">
        <v>33.4</v>
      </c>
      <c r="R736" s="33">
        <v>23.1</v>
      </c>
      <c r="S736" s="33">
        <v>30.3</v>
      </c>
      <c r="T736" s="33">
        <v>28.8</v>
      </c>
      <c r="U736" s="33">
        <v>30.4</v>
      </c>
      <c r="V736" s="33">
        <v>30.5</v>
      </c>
      <c r="W736" s="33">
        <v>27.8</v>
      </c>
      <c r="X736" s="33">
        <v>29.3</v>
      </c>
      <c r="Y736" s="33">
        <v>36.299999999999997</v>
      </c>
      <c r="Z736" s="33">
        <v>39.799999999999997</v>
      </c>
      <c r="AA736" s="33">
        <v>25.5</v>
      </c>
      <c r="AB736" s="33">
        <v>24.5</v>
      </c>
      <c r="AC736" s="33">
        <v>26.9</v>
      </c>
      <c r="AD736" s="33">
        <v>34</v>
      </c>
      <c r="AE736" s="33">
        <v>29.2</v>
      </c>
      <c r="AF736" s="33">
        <v>33</v>
      </c>
      <c r="AG736" s="34"/>
      <c r="AH736" s="34"/>
      <c r="AI736" s="34"/>
    </row>
    <row r="737" spans="1:35" ht="14.5" x14ac:dyDescent="0.35">
      <c r="A737" s="8" t="str">
        <f t="shared" si="14"/>
        <v>LangzeitarbeitslosigkeitMalta</v>
      </c>
      <c r="B737" s="8">
        <v>737</v>
      </c>
      <c r="C737" s="32" t="s">
        <v>87</v>
      </c>
      <c r="D737" s="32" t="s">
        <v>16</v>
      </c>
      <c r="E737" s="32" t="s">
        <v>85</v>
      </c>
      <c r="F737" s="32" t="s">
        <v>67</v>
      </c>
      <c r="G737" s="32" t="s">
        <v>32</v>
      </c>
      <c r="H737" s="32" t="s">
        <v>372</v>
      </c>
      <c r="I737" s="33">
        <v>56</v>
      </c>
      <c r="J737" s="33">
        <v>43.3</v>
      </c>
      <c r="K737" s="33">
        <v>38.200000000000003</v>
      </c>
      <c r="L737" s="33">
        <v>34.299999999999997</v>
      </c>
      <c r="M737" s="33">
        <v>49.5</v>
      </c>
      <c r="N737" s="33">
        <v>48.6</v>
      </c>
      <c r="O737" s="33">
        <v>39.6</v>
      </c>
      <c r="P737" s="33">
        <v>41.3</v>
      </c>
      <c r="Q737" s="33">
        <v>42.7</v>
      </c>
      <c r="R737" s="33">
        <v>42</v>
      </c>
      <c r="S737" s="33">
        <v>59.5</v>
      </c>
      <c r="T737" s="33">
        <v>60.3</v>
      </c>
      <c r="U737" s="33">
        <v>61.3</v>
      </c>
      <c r="V737" s="33">
        <v>57.3</v>
      </c>
      <c r="W737" s="33">
        <v>51.1</v>
      </c>
      <c r="X737" s="33">
        <v>50.1</v>
      </c>
      <c r="Y737" s="33">
        <v>50.5</v>
      </c>
      <c r="Z737" s="33">
        <v>50.8</v>
      </c>
      <c r="AA737" s="33">
        <v>48.4</v>
      </c>
      <c r="AB737" s="33">
        <v>24.8</v>
      </c>
      <c r="AC737" s="33">
        <v>25.8</v>
      </c>
      <c r="AD737" s="33">
        <v>26.2</v>
      </c>
      <c r="AE737" s="33">
        <v>34.200000000000003</v>
      </c>
      <c r="AF737" s="33">
        <v>23.2</v>
      </c>
      <c r="AG737" s="34"/>
      <c r="AH737" s="34"/>
      <c r="AI737" s="34"/>
    </row>
    <row r="738" spans="1:35" ht="14.5" x14ac:dyDescent="0.35">
      <c r="A738" s="8" t="str">
        <f t="shared" si="14"/>
        <v>LangzeitarbeitslosigkeitNiederlande</v>
      </c>
      <c r="B738" s="8">
        <v>738</v>
      </c>
      <c r="C738" s="32" t="s">
        <v>87</v>
      </c>
      <c r="D738" s="32" t="s">
        <v>1</v>
      </c>
      <c r="E738" s="32" t="s">
        <v>85</v>
      </c>
      <c r="F738" s="32" t="s">
        <v>67</v>
      </c>
      <c r="G738" s="32" t="s">
        <v>32</v>
      </c>
      <c r="H738" s="32" t="s">
        <v>372</v>
      </c>
      <c r="I738" s="34"/>
      <c r="J738" s="34"/>
      <c r="K738" s="33">
        <v>26.7</v>
      </c>
      <c r="L738" s="33">
        <v>29.2</v>
      </c>
      <c r="M738" s="33">
        <v>32.5</v>
      </c>
      <c r="N738" s="33">
        <v>39.200000000000003</v>
      </c>
      <c r="O738" s="33">
        <v>42.5</v>
      </c>
      <c r="P738" s="33">
        <v>38.200000000000003</v>
      </c>
      <c r="Q738" s="33">
        <v>34.6</v>
      </c>
      <c r="R738" s="33">
        <v>25.4</v>
      </c>
      <c r="S738" s="33">
        <v>27.2</v>
      </c>
      <c r="T738" s="33">
        <v>33.200000000000003</v>
      </c>
      <c r="U738" s="33">
        <v>33.700000000000003</v>
      </c>
      <c r="V738" s="33">
        <v>35.799999999999997</v>
      </c>
      <c r="W738" s="33">
        <v>40</v>
      </c>
      <c r="X738" s="33">
        <v>43.8</v>
      </c>
      <c r="Y738" s="33">
        <v>42.7</v>
      </c>
      <c r="Z738" s="33">
        <v>40.700000000000003</v>
      </c>
      <c r="AA738" s="33">
        <v>38</v>
      </c>
      <c r="AB738" s="33">
        <v>31.4</v>
      </c>
      <c r="AC738" s="33">
        <v>24</v>
      </c>
      <c r="AD738" s="33">
        <v>20.3</v>
      </c>
      <c r="AE738" s="33">
        <v>19.3</v>
      </c>
      <c r="AF738" s="33">
        <v>14.4</v>
      </c>
      <c r="AG738" s="34"/>
      <c r="AH738" s="34"/>
      <c r="AI738" s="34"/>
    </row>
    <row r="739" spans="1:35" ht="14.5" x14ac:dyDescent="0.35">
      <c r="A739" s="8" t="str">
        <f t="shared" si="14"/>
        <v>LangzeitarbeitslosigkeitÖsterreich</v>
      </c>
      <c r="B739" s="8">
        <v>739</v>
      </c>
      <c r="C739" s="32" t="s">
        <v>87</v>
      </c>
      <c r="D739" s="32" t="s">
        <v>56</v>
      </c>
      <c r="E739" s="32" t="s">
        <v>85</v>
      </c>
      <c r="F739" s="32" t="s">
        <v>67</v>
      </c>
      <c r="G739" s="32" t="s">
        <v>32</v>
      </c>
      <c r="H739" s="32" t="s">
        <v>372</v>
      </c>
      <c r="I739" s="33">
        <v>28.4</v>
      </c>
      <c r="J739" s="33">
        <v>27.5</v>
      </c>
      <c r="K739" s="33">
        <v>17.5</v>
      </c>
      <c r="L739" s="33">
        <v>24.2</v>
      </c>
      <c r="M739" s="33">
        <v>28.1</v>
      </c>
      <c r="N739" s="33">
        <v>25.8</v>
      </c>
      <c r="O739" s="33">
        <v>28</v>
      </c>
      <c r="P739" s="33">
        <v>27.2</v>
      </c>
      <c r="Q739" s="33">
        <v>24.4</v>
      </c>
      <c r="R739" s="33">
        <v>21.7</v>
      </c>
      <c r="S739" s="33">
        <v>25.4</v>
      </c>
      <c r="T739" s="33">
        <v>26.3</v>
      </c>
      <c r="U739" s="33">
        <v>24.9</v>
      </c>
      <c r="V739" s="33">
        <v>24.6</v>
      </c>
      <c r="W739" s="33">
        <v>27.2</v>
      </c>
      <c r="X739" s="33">
        <v>29.2</v>
      </c>
      <c r="Y739" s="33">
        <v>32.299999999999997</v>
      </c>
      <c r="Z739" s="33">
        <v>33.4</v>
      </c>
      <c r="AA739" s="33">
        <v>28.9</v>
      </c>
      <c r="AB739" s="33">
        <v>25.1</v>
      </c>
      <c r="AC739" s="33">
        <v>24.5</v>
      </c>
      <c r="AD739" s="33">
        <v>31.5</v>
      </c>
      <c r="AE739" s="33">
        <v>25.2</v>
      </c>
      <c r="AF739" s="33">
        <v>22.4</v>
      </c>
      <c r="AG739" s="34"/>
      <c r="AH739" s="34"/>
      <c r="AI739" s="34"/>
    </row>
    <row r="740" spans="1:35" ht="14.5" x14ac:dyDescent="0.35">
      <c r="A740" s="8" t="str">
        <f t="shared" si="14"/>
        <v>LangzeitarbeitslosigkeitPolen</v>
      </c>
      <c r="B740" s="8">
        <v>740</v>
      </c>
      <c r="C740" s="32" t="s">
        <v>87</v>
      </c>
      <c r="D740" s="32" t="s">
        <v>21</v>
      </c>
      <c r="E740" s="32" t="s">
        <v>85</v>
      </c>
      <c r="F740" s="32" t="s">
        <v>67</v>
      </c>
      <c r="G740" s="32" t="s">
        <v>32</v>
      </c>
      <c r="H740" s="32" t="s">
        <v>372</v>
      </c>
      <c r="I740" s="33">
        <v>44.7</v>
      </c>
      <c r="J740" s="33">
        <v>50.1</v>
      </c>
      <c r="K740" s="33">
        <v>54.4</v>
      </c>
      <c r="L740" s="33">
        <v>55.1</v>
      </c>
      <c r="M740" s="33">
        <v>53.7</v>
      </c>
      <c r="N740" s="33">
        <v>57.7</v>
      </c>
      <c r="O740" s="33">
        <v>56.1</v>
      </c>
      <c r="P740" s="33">
        <v>51.3</v>
      </c>
      <c r="Q740" s="33">
        <v>33.5</v>
      </c>
      <c r="R740" s="33">
        <v>30.3</v>
      </c>
      <c r="S740" s="33">
        <v>31.1</v>
      </c>
      <c r="T740" s="33">
        <v>37.200000000000003</v>
      </c>
      <c r="U740" s="33">
        <v>40.299999999999997</v>
      </c>
      <c r="V740" s="33">
        <v>42.5</v>
      </c>
      <c r="W740" s="33">
        <v>42.7</v>
      </c>
      <c r="X740" s="33">
        <v>39.299999999999997</v>
      </c>
      <c r="Y740" s="33">
        <v>35</v>
      </c>
      <c r="Z740" s="33">
        <v>31</v>
      </c>
      <c r="AA740" s="33">
        <v>26.9</v>
      </c>
      <c r="AB740" s="33">
        <v>21.3</v>
      </c>
      <c r="AC740" s="33">
        <v>19.7</v>
      </c>
      <c r="AD740" s="33">
        <v>26.4</v>
      </c>
      <c r="AE740" s="33">
        <v>29.8</v>
      </c>
      <c r="AF740" s="33">
        <v>26.8</v>
      </c>
      <c r="AG740" s="34"/>
      <c r="AH740" s="34"/>
      <c r="AI740" s="34"/>
    </row>
    <row r="741" spans="1:35" ht="14.5" x14ac:dyDescent="0.35">
      <c r="A741" s="8" t="str">
        <f t="shared" si="14"/>
        <v>LangzeitarbeitslosigkeitPortugal</v>
      </c>
      <c r="B741" s="8">
        <v>741</v>
      </c>
      <c r="C741" s="32" t="s">
        <v>87</v>
      </c>
      <c r="D741" s="32" t="s">
        <v>7</v>
      </c>
      <c r="E741" s="32" t="s">
        <v>85</v>
      </c>
      <c r="F741" s="32" t="s">
        <v>67</v>
      </c>
      <c r="G741" s="32" t="s">
        <v>32</v>
      </c>
      <c r="H741" s="32" t="s">
        <v>372</v>
      </c>
      <c r="I741" s="33">
        <v>43.5</v>
      </c>
      <c r="J741" s="33">
        <v>39</v>
      </c>
      <c r="K741" s="33">
        <v>35.4</v>
      </c>
      <c r="L741" s="33">
        <v>32.799999999999997</v>
      </c>
      <c r="M741" s="33">
        <v>43.4</v>
      </c>
      <c r="N741" s="33">
        <v>48.3</v>
      </c>
      <c r="O741" s="33">
        <v>50.4</v>
      </c>
      <c r="P741" s="33">
        <v>47.2</v>
      </c>
      <c r="Q741" s="33">
        <v>47.5</v>
      </c>
      <c r="R741" s="33">
        <v>44.2</v>
      </c>
      <c r="S741" s="33">
        <v>52.2</v>
      </c>
      <c r="T741" s="33">
        <v>48.4</v>
      </c>
      <c r="U741" s="33">
        <v>48.7</v>
      </c>
      <c r="V741" s="33">
        <v>56.4</v>
      </c>
      <c r="W741" s="33">
        <v>59.5</v>
      </c>
      <c r="X741" s="33">
        <v>57.4</v>
      </c>
      <c r="Y741" s="33">
        <v>55.5</v>
      </c>
      <c r="Z741" s="33">
        <v>49.9</v>
      </c>
      <c r="AA741" s="33">
        <v>43.8</v>
      </c>
      <c r="AB741" s="33">
        <v>42.6</v>
      </c>
      <c r="AC741" s="33">
        <v>33.1</v>
      </c>
      <c r="AD741" s="33">
        <v>42.7</v>
      </c>
      <c r="AE741" s="33">
        <v>45</v>
      </c>
      <c r="AF741" s="33">
        <v>37.700000000000003</v>
      </c>
      <c r="AG741" s="34"/>
      <c r="AH741" s="34"/>
      <c r="AI741" s="34"/>
    </row>
    <row r="742" spans="1:35" ht="14.5" x14ac:dyDescent="0.35">
      <c r="A742" s="8" t="str">
        <f t="shared" si="14"/>
        <v>LangzeitarbeitslosigkeitRumänien</v>
      </c>
      <c r="B742" s="8">
        <v>742</v>
      </c>
      <c r="C742" s="32" t="s">
        <v>87</v>
      </c>
      <c r="D742" s="32" t="s">
        <v>99</v>
      </c>
      <c r="E742" s="32" t="s">
        <v>85</v>
      </c>
      <c r="F742" s="32" t="s">
        <v>67</v>
      </c>
      <c r="G742" s="32" t="s">
        <v>32</v>
      </c>
      <c r="H742" s="32" t="s">
        <v>372</v>
      </c>
      <c r="I742" s="33">
        <v>49.2</v>
      </c>
      <c r="J742" s="33">
        <v>48.6</v>
      </c>
      <c r="K742" s="33">
        <v>56.5</v>
      </c>
      <c r="L742" s="33">
        <v>61.5</v>
      </c>
      <c r="M742" s="33">
        <v>59</v>
      </c>
      <c r="N742" s="33">
        <v>63.2</v>
      </c>
      <c r="O742" s="33">
        <v>62.3</v>
      </c>
      <c r="P742" s="33">
        <v>58.3</v>
      </c>
      <c r="Q742" s="33">
        <v>54.4</v>
      </c>
      <c r="R742" s="33">
        <v>37.299999999999997</v>
      </c>
      <c r="S742" s="33">
        <v>34.5</v>
      </c>
      <c r="T742" s="33">
        <v>41</v>
      </c>
      <c r="U742" s="33">
        <v>44.2</v>
      </c>
      <c r="V742" s="33">
        <v>45.2</v>
      </c>
      <c r="W742" s="33">
        <v>41.1</v>
      </c>
      <c r="X742" s="33">
        <v>43.9</v>
      </c>
      <c r="Y742" s="33">
        <v>50</v>
      </c>
      <c r="Z742" s="33">
        <v>41.4</v>
      </c>
      <c r="AA742" s="33">
        <v>44.3</v>
      </c>
      <c r="AB742" s="33">
        <v>42.5</v>
      </c>
      <c r="AC742" s="33">
        <v>29.9</v>
      </c>
      <c r="AD742" s="33">
        <v>36.6</v>
      </c>
      <c r="AE742" s="33">
        <v>38.5</v>
      </c>
      <c r="AF742" s="33">
        <v>38.5</v>
      </c>
      <c r="AG742" s="34"/>
      <c r="AH742" s="34"/>
      <c r="AI742" s="34"/>
    </row>
    <row r="743" spans="1:35" ht="14.5" x14ac:dyDescent="0.35">
      <c r="A743" s="8" t="str">
        <f t="shared" si="14"/>
        <v>LangzeitarbeitslosigkeitSchweden</v>
      </c>
      <c r="B743" s="8">
        <v>743</v>
      </c>
      <c r="C743" s="32" t="s">
        <v>87</v>
      </c>
      <c r="D743" s="32" t="s">
        <v>13</v>
      </c>
      <c r="E743" s="32" t="s">
        <v>85</v>
      </c>
      <c r="F743" s="32" t="s">
        <v>67</v>
      </c>
      <c r="G743" s="32" t="s">
        <v>32</v>
      </c>
      <c r="H743" s="32" t="s">
        <v>372</v>
      </c>
      <c r="I743" s="33">
        <v>30.7</v>
      </c>
      <c r="J743" s="33">
        <v>19.8</v>
      </c>
      <c r="K743" s="33">
        <v>20.100000000000001</v>
      </c>
      <c r="L743" s="33">
        <v>16.2</v>
      </c>
      <c r="M743" s="33">
        <v>17.8</v>
      </c>
      <c r="N743" s="34"/>
      <c r="O743" s="34"/>
      <c r="P743" s="33">
        <v>14</v>
      </c>
      <c r="Q743" s="33">
        <v>12.6</v>
      </c>
      <c r="R743" s="33">
        <v>13.3</v>
      </c>
      <c r="S743" s="33">
        <v>18.600000000000001</v>
      </c>
      <c r="T743" s="33">
        <v>19.600000000000001</v>
      </c>
      <c r="U743" s="33">
        <v>18.899999999999999</v>
      </c>
      <c r="V743" s="33">
        <v>18.5</v>
      </c>
      <c r="W743" s="33">
        <v>18.899999999999999</v>
      </c>
      <c r="X743" s="33">
        <v>20.6</v>
      </c>
      <c r="Y743" s="33">
        <v>19.2</v>
      </c>
      <c r="Z743" s="33">
        <v>19.600000000000001</v>
      </c>
      <c r="AA743" s="33">
        <v>18.2</v>
      </c>
      <c r="AB743" s="33">
        <v>14.3</v>
      </c>
      <c r="AC743" s="33">
        <v>14.4</v>
      </c>
      <c r="AD743" s="33">
        <v>21.9</v>
      </c>
      <c r="AE743" s="33">
        <v>27.4</v>
      </c>
      <c r="AF743" s="33">
        <v>22.4</v>
      </c>
      <c r="AG743" s="34"/>
      <c r="AH743" s="34"/>
      <c r="AI743" s="34"/>
    </row>
    <row r="744" spans="1:35" ht="14.5" x14ac:dyDescent="0.35">
      <c r="A744" s="8" t="str">
        <f t="shared" si="14"/>
        <v>LangzeitarbeitslosigkeitSlowakei</v>
      </c>
      <c r="B744" s="8">
        <v>744</v>
      </c>
      <c r="C744" s="32" t="s">
        <v>87</v>
      </c>
      <c r="D744" s="32" t="s">
        <v>23</v>
      </c>
      <c r="E744" s="32" t="s">
        <v>85</v>
      </c>
      <c r="F744" s="32" t="s">
        <v>67</v>
      </c>
      <c r="G744" s="32" t="s">
        <v>32</v>
      </c>
      <c r="H744" s="32" t="s">
        <v>372</v>
      </c>
      <c r="I744" s="33">
        <v>54.7</v>
      </c>
      <c r="J744" s="33">
        <v>58.3</v>
      </c>
      <c r="K744" s="33">
        <v>65.3</v>
      </c>
      <c r="L744" s="33">
        <v>66.2</v>
      </c>
      <c r="M744" s="33">
        <v>63.9</v>
      </c>
      <c r="N744" s="33">
        <v>71.900000000000006</v>
      </c>
      <c r="O744" s="33">
        <v>76.3</v>
      </c>
      <c r="P744" s="33">
        <v>74.2</v>
      </c>
      <c r="Q744" s="33">
        <v>69.599999999999994</v>
      </c>
      <c r="R744" s="33">
        <v>54</v>
      </c>
      <c r="S744" s="33">
        <v>64</v>
      </c>
      <c r="T744" s="33">
        <v>67.900000000000006</v>
      </c>
      <c r="U744" s="33">
        <v>67.3</v>
      </c>
      <c r="V744" s="33">
        <v>70.2</v>
      </c>
      <c r="W744" s="33">
        <v>70.2</v>
      </c>
      <c r="X744" s="33">
        <v>65.8</v>
      </c>
      <c r="Y744" s="33">
        <v>60.2</v>
      </c>
      <c r="Z744" s="33">
        <v>62.4</v>
      </c>
      <c r="AA744" s="33">
        <v>61.8</v>
      </c>
      <c r="AB744" s="33">
        <v>58.2</v>
      </c>
      <c r="AC744" s="33">
        <v>47.8</v>
      </c>
      <c r="AD744" s="33">
        <v>56.6</v>
      </c>
      <c r="AE744" s="33">
        <v>66.5</v>
      </c>
      <c r="AF744" s="33">
        <v>65.2</v>
      </c>
      <c r="AG744" s="34"/>
      <c r="AH744" s="34"/>
      <c r="AI744" s="34"/>
    </row>
    <row r="745" spans="1:35" ht="14.5" x14ac:dyDescent="0.35">
      <c r="A745" s="8" t="str">
        <f t="shared" si="14"/>
        <v>LangzeitarbeitslosigkeitSlowenien</v>
      </c>
      <c r="B745" s="8">
        <v>745</v>
      </c>
      <c r="C745" s="32" t="s">
        <v>87</v>
      </c>
      <c r="D745" s="32" t="s">
        <v>26</v>
      </c>
      <c r="E745" s="32" t="s">
        <v>85</v>
      </c>
      <c r="F745" s="32" t="s">
        <v>67</v>
      </c>
      <c r="G745" s="32" t="s">
        <v>32</v>
      </c>
      <c r="H745" s="32" t="s">
        <v>372</v>
      </c>
      <c r="I745" s="33">
        <v>62.7</v>
      </c>
      <c r="J745" s="33">
        <v>63.3</v>
      </c>
      <c r="K745" s="33">
        <v>54.7</v>
      </c>
      <c r="L745" s="33">
        <v>56.6</v>
      </c>
      <c r="M745" s="33">
        <v>53.1</v>
      </c>
      <c r="N745" s="33">
        <v>47.3</v>
      </c>
      <c r="O745" s="33">
        <v>49.3</v>
      </c>
      <c r="P745" s="33">
        <v>45.7</v>
      </c>
      <c r="Q745" s="33">
        <v>42.2</v>
      </c>
      <c r="R745" s="33">
        <v>30.1</v>
      </c>
      <c r="S745" s="33">
        <v>43.3</v>
      </c>
      <c r="T745" s="33">
        <v>44.2</v>
      </c>
      <c r="U745" s="33">
        <v>47.9</v>
      </c>
      <c r="V745" s="33">
        <v>51</v>
      </c>
      <c r="W745" s="33">
        <v>54.5</v>
      </c>
      <c r="X745" s="33">
        <v>52.3</v>
      </c>
      <c r="Y745" s="33">
        <v>53.3</v>
      </c>
      <c r="Z745" s="33">
        <v>47.5</v>
      </c>
      <c r="AA745" s="33">
        <v>42.9</v>
      </c>
      <c r="AB745" s="33">
        <v>43</v>
      </c>
      <c r="AC745" s="33">
        <v>38.799999999999997</v>
      </c>
      <c r="AD745" s="33">
        <v>39.1</v>
      </c>
      <c r="AE745" s="33">
        <v>39.1</v>
      </c>
      <c r="AF745" s="33">
        <v>37.700000000000003</v>
      </c>
      <c r="AG745" s="34"/>
      <c r="AH745" s="34"/>
      <c r="AI745" s="34"/>
    </row>
    <row r="746" spans="1:35" ht="14.5" x14ac:dyDescent="0.35">
      <c r="A746" s="8" t="str">
        <f t="shared" si="14"/>
        <v>LangzeitarbeitslosigkeitSpanien</v>
      </c>
      <c r="B746" s="8">
        <v>746</v>
      </c>
      <c r="C746" s="32" t="s">
        <v>87</v>
      </c>
      <c r="D746" s="32" t="s">
        <v>8</v>
      </c>
      <c r="E746" s="32" t="s">
        <v>85</v>
      </c>
      <c r="F746" s="32" t="s">
        <v>67</v>
      </c>
      <c r="G746" s="32" t="s">
        <v>32</v>
      </c>
      <c r="H746" s="32" t="s">
        <v>372</v>
      </c>
      <c r="I746" s="33">
        <v>42.4</v>
      </c>
      <c r="J746" s="33">
        <v>36.5</v>
      </c>
      <c r="K746" s="33">
        <v>33.4</v>
      </c>
      <c r="L746" s="33">
        <v>33.5</v>
      </c>
      <c r="M746" s="33">
        <v>32.5</v>
      </c>
      <c r="N746" s="33">
        <v>24.4</v>
      </c>
      <c r="O746" s="33">
        <v>21.7</v>
      </c>
      <c r="P746" s="33">
        <v>20.399999999999999</v>
      </c>
      <c r="Q746" s="33">
        <v>18</v>
      </c>
      <c r="R746" s="33">
        <v>23.8</v>
      </c>
      <c r="S746" s="33">
        <v>36.6</v>
      </c>
      <c r="T746" s="33">
        <v>41.6</v>
      </c>
      <c r="U746" s="33">
        <v>44.4</v>
      </c>
      <c r="V746" s="33">
        <v>49.7</v>
      </c>
      <c r="W746" s="33">
        <v>52.8</v>
      </c>
      <c r="X746" s="33">
        <v>51.6</v>
      </c>
      <c r="Y746" s="33">
        <v>48.4</v>
      </c>
      <c r="Z746" s="33">
        <v>44.5</v>
      </c>
      <c r="AA746" s="33">
        <v>41.7</v>
      </c>
      <c r="AB746" s="33">
        <v>37.799999999999997</v>
      </c>
      <c r="AC746" s="33">
        <v>32.1</v>
      </c>
      <c r="AD746" s="33">
        <v>41.7</v>
      </c>
      <c r="AE746" s="33">
        <v>39.1</v>
      </c>
      <c r="AF746" s="33">
        <v>35</v>
      </c>
      <c r="AG746" s="34"/>
      <c r="AH746" s="34"/>
      <c r="AI746" s="34"/>
    </row>
    <row r="747" spans="1:35" ht="14.5" x14ac:dyDescent="0.35">
      <c r="A747" s="8" t="str">
        <f t="shared" si="14"/>
        <v>LangzeitarbeitslosigkeitTschechische Republik</v>
      </c>
      <c r="B747" s="8">
        <v>747</v>
      </c>
      <c r="C747" s="32" t="s">
        <v>87</v>
      </c>
      <c r="D747" s="32" t="s">
        <v>22</v>
      </c>
      <c r="E747" s="32" t="s">
        <v>85</v>
      </c>
      <c r="F747" s="32" t="s">
        <v>67</v>
      </c>
      <c r="G747" s="32" t="s">
        <v>32</v>
      </c>
      <c r="H747" s="32" t="s">
        <v>372</v>
      </c>
      <c r="I747" s="33">
        <v>50</v>
      </c>
      <c r="J747" s="33">
        <v>52.8</v>
      </c>
      <c r="K747" s="33">
        <v>50.5</v>
      </c>
      <c r="L747" s="33">
        <v>48.9</v>
      </c>
      <c r="M747" s="33">
        <v>51</v>
      </c>
      <c r="N747" s="33">
        <v>53</v>
      </c>
      <c r="O747" s="33">
        <v>54.2</v>
      </c>
      <c r="P747" s="33">
        <v>52.2</v>
      </c>
      <c r="Q747" s="33">
        <v>49.2</v>
      </c>
      <c r="R747" s="33">
        <v>30</v>
      </c>
      <c r="S747" s="33">
        <v>40.9</v>
      </c>
      <c r="T747" s="33">
        <v>40.6</v>
      </c>
      <c r="U747" s="33">
        <v>43.4</v>
      </c>
      <c r="V747" s="33">
        <v>43.4</v>
      </c>
      <c r="W747" s="33">
        <v>43.5</v>
      </c>
      <c r="X747" s="33">
        <v>47.3</v>
      </c>
      <c r="Y747" s="33">
        <v>42.1</v>
      </c>
      <c r="Z747" s="33">
        <v>35</v>
      </c>
      <c r="AA747" s="33">
        <v>30.5</v>
      </c>
      <c r="AB747" s="33">
        <v>30</v>
      </c>
      <c r="AC747" s="33">
        <v>22.1</v>
      </c>
      <c r="AD747" s="33">
        <v>27.5</v>
      </c>
      <c r="AE747" s="33">
        <v>27.7</v>
      </c>
      <c r="AF747" s="33">
        <v>29.2</v>
      </c>
      <c r="AG747" s="34"/>
      <c r="AH747" s="34"/>
      <c r="AI747" s="34"/>
    </row>
    <row r="748" spans="1:35" ht="14.5" x14ac:dyDescent="0.35">
      <c r="A748" s="8" t="str">
        <f t="shared" si="14"/>
        <v>LangzeitarbeitslosigkeitUngarn</v>
      </c>
      <c r="B748" s="8">
        <v>748</v>
      </c>
      <c r="C748" s="32" t="s">
        <v>87</v>
      </c>
      <c r="D748" s="32" t="s">
        <v>24</v>
      </c>
      <c r="E748" s="32" t="s">
        <v>85</v>
      </c>
      <c r="F748" s="32" t="s">
        <v>67</v>
      </c>
      <c r="G748" s="32" t="s">
        <v>32</v>
      </c>
      <c r="H748" s="32" t="s">
        <v>372</v>
      </c>
      <c r="I748" s="33">
        <v>47.8</v>
      </c>
      <c r="J748" s="33">
        <v>44.8</v>
      </c>
      <c r="K748" s="33">
        <v>44.7</v>
      </c>
      <c r="L748" s="33">
        <v>40.5</v>
      </c>
      <c r="M748" s="33">
        <v>45</v>
      </c>
      <c r="N748" s="33">
        <v>45</v>
      </c>
      <c r="O748" s="33">
        <v>45.3</v>
      </c>
      <c r="P748" s="33">
        <v>46.7</v>
      </c>
      <c r="Q748" s="33">
        <v>46.2</v>
      </c>
      <c r="R748" s="33">
        <v>41.5</v>
      </c>
      <c r="S748" s="33">
        <v>48.9</v>
      </c>
      <c r="T748" s="33">
        <v>47.6</v>
      </c>
      <c r="U748" s="33">
        <v>45.3</v>
      </c>
      <c r="V748" s="33">
        <v>48.6</v>
      </c>
      <c r="W748" s="33">
        <v>47.5</v>
      </c>
      <c r="X748" s="33">
        <v>45.6</v>
      </c>
      <c r="Y748" s="33">
        <v>46.5</v>
      </c>
      <c r="Z748" s="33">
        <v>40.4</v>
      </c>
      <c r="AA748" s="33">
        <v>38.5</v>
      </c>
      <c r="AB748" s="33">
        <v>31.9</v>
      </c>
      <c r="AC748" s="33">
        <v>26.2</v>
      </c>
      <c r="AD748" s="33">
        <v>31.2</v>
      </c>
      <c r="AE748" s="33">
        <v>34.200000000000003</v>
      </c>
      <c r="AF748" s="33">
        <v>34.9</v>
      </c>
      <c r="AG748" s="34"/>
      <c r="AH748" s="34"/>
      <c r="AI748" s="34"/>
    </row>
    <row r="749" spans="1:35" ht="14.5" x14ac:dyDescent="0.35">
      <c r="A749" s="8" t="str">
        <f t="shared" si="14"/>
        <v>LangzeitarbeitslosigkeitVereinigtes Königreich Großbritannien und Nordirland</v>
      </c>
      <c r="B749" s="8">
        <v>749</v>
      </c>
      <c r="C749" s="32" t="s">
        <v>87</v>
      </c>
      <c r="D749" s="32" t="s">
        <v>57</v>
      </c>
      <c r="E749" s="32" t="s">
        <v>85</v>
      </c>
      <c r="F749" s="32" t="s">
        <v>67</v>
      </c>
      <c r="G749" s="32" t="s">
        <v>32</v>
      </c>
      <c r="H749" s="32" t="s">
        <v>372</v>
      </c>
      <c r="I749" s="33">
        <v>28.3</v>
      </c>
      <c r="J749" s="33">
        <v>27.8</v>
      </c>
      <c r="K749" s="33">
        <v>23.3</v>
      </c>
      <c r="L749" s="33">
        <v>23.2</v>
      </c>
      <c r="M749" s="33">
        <v>21.7</v>
      </c>
      <c r="N749" s="33">
        <v>21.5</v>
      </c>
      <c r="O749" s="33">
        <v>22.7</v>
      </c>
      <c r="P749" s="33">
        <v>24.1</v>
      </c>
      <c r="Q749" s="33">
        <v>24.6</v>
      </c>
      <c r="R749" s="33">
        <v>24.9</v>
      </c>
      <c r="S749" s="33">
        <v>32.9</v>
      </c>
      <c r="T749" s="33">
        <v>33.799999999999997</v>
      </c>
      <c r="U749" s="33">
        <v>35</v>
      </c>
      <c r="V749" s="33">
        <v>36.5</v>
      </c>
      <c r="W749" s="33">
        <v>36.200000000000003</v>
      </c>
      <c r="X749" s="33">
        <v>31.2</v>
      </c>
      <c r="Y749" s="33">
        <v>27.6</v>
      </c>
      <c r="Z749" s="33">
        <v>26.5</v>
      </c>
      <c r="AA749" s="33">
        <v>26.8</v>
      </c>
      <c r="AB749" s="33">
        <v>25.7</v>
      </c>
      <c r="AC749" s="33">
        <v>20.122</v>
      </c>
      <c r="AD749" s="33">
        <v>28.547999999999998</v>
      </c>
      <c r="AE749" s="33">
        <v>24.402999999999999</v>
      </c>
      <c r="AF749" s="33">
        <v>21.45</v>
      </c>
      <c r="AG749" s="34"/>
      <c r="AH749" s="34"/>
      <c r="AI749" s="34"/>
    </row>
    <row r="750" spans="1:35" ht="14.5" x14ac:dyDescent="0.35">
      <c r="A750" s="8" t="str">
        <f t="shared" si="14"/>
        <v>LangzeitarbeitslosigkeitZypern</v>
      </c>
      <c r="B750" s="8">
        <v>750</v>
      </c>
      <c r="C750" s="32" t="s">
        <v>87</v>
      </c>
      <c r="D750" s="32" t="s">
        <v>30</v>
      </c>
      <c r="E750" s="32" t="s">
        <v>85</v>
      </c>
      <c r="F750" s="32" t="s">
        <v>67</v>
      </c>
      <c r="G750" s="32" t="s">
        <v>32</v>
      </c>
      <c r="H750" s="32" t="s">
        <v>372</v>
      </c>
      <c r="I750" s="33">
        <v>25.7</v>
      </c>
      <c r="J750" s="33">
        <v>21.4</v>
      </c>
      <c r="K750" s="33">
        <v>20.100000000000001</v>
      </c>
      <c r="L750" s="33">
        <v>23.9</v>
      </c>
      <c r="M750" s="33">
        <v>28</v>
      </c>
      <c r="N750" s="33">
        <v>23.6</v>
      </c>
      <c r="O750" s="33">
        <v>19.3</v>
      </c>
      <c r="P750" s="33">
        <v>18.600000000000001</v>
      </c>
      <c r="Q750" s="33">
        <v>13.8</v>
      </c>
      <c r="R750" s="33">
        <v>10.4</v>
      </c>
      <c r="S750" s="33">
        <v>20.399999999999999</v>
      </c>
      <c r="T750" s="33">
        <v>20.9</v>
      </c>
      <c r="U750" s="33">
        <v>30.1</v>
      </c>
      <c r="V750" s="33">
        <v>38.299999999999997</v>
      </c>
      <c r="W750" s="33">
        <v>47.7</v>
      </c>
      <c r="X750" s="33">
        <v>45.6</v>
      </c>
      <c r="Y750" s="33">
        <v>44.5</v>
      </c>
      <c r="Z750" s="33">
        <v>40.700000000000003</v>
      </c>
      <c r="AA750" s="33">
        <v>31.7</v>
      </c>
      <c r="AB750" s="33">
        <v>29.2</v>
      </c>
      <c r="AC750" s="33">
        <v>28.2</v>
      </c>
      <c r="AD750" s="33">
        <v>34.200000000000003</v>
      </c>
      <c r="AE750" s="33">
        <v>33.299999999999997</v>
      </c>
      <c r="AF750" s="33">
        <v>31.1</v>
      </c>
      <c r="AG750" s="34"/>
      <c r="AH750" s="34"/>
      <c r="AI750" s="34"/>
    </row>
    <row r="751" spans="1:35" ht="14.5" x14ac:dyDescent="0.35">
      <c r="A751" s="8" t="str">
        <f t="shared" si="14"/>
        <v>LebenserwartungBelgien</v>
      </c>
      <c r="B751" s="8">
        <v>751</v>
      </c>
      <c r="C751" s="32" t="s">
        <v>266</v>
      </c>
      <c r="D751" s="32" t="s">
        <v>9</v>
      </c>
      <c r="E751" s="32" t="s">
        <v>91</v>
      </c>
      <c r="F751" s="32" t="s">
        <v>67</v>
      </c>
      <c r="G751" s="32" t="s">
        <v>32</v>
      </c>
      <c r="H751" s="32" t="s">
        <v>372</v>
      </c>
      <c r="I751" s="33">
        <v>77.900000000000006</v>
      </c>
      <c r="J751" s="33">
        <v>78.099999999999994</v>
      </c>
      <c r="K751" s="33">
        <v>78.2</v>
      </c>
      <c r="L751" s="33">
        <v>78.3</v>
      </c>
      <c r="M751" s="33">
        <v>79</v>
      </c>
      <c r="N751" s="33">
        <v>79.099999999999994</v>
      </c>
      <c r="O751" s="33">
        <v>79.5</v>
      </c>
      <c r="P751" s="33">
        <v>79.900000000000006</v>
      </c>
      <c r="Q751" s="33">
        <v>79.8</v>
      </c>
      <c r="R751" s="33">
        <v>80.2</v>
      </c>
      <c r="S751" s="33">
        <v>80.3</v>
      </c>
      <c r="T751" s="33">
        <v>80.7</v>
      </c>
      <c r="U751" s="33">
        <v>80.5</v>
      </c>
      <c r="V751" s="33">
        <v>80.7</v>
      </c>
      <c r="W751" s="33">
        <v>81.400000000000006</v>
      </c>
      <c r="X751" s="33">
        <v>81.099999999999994</v>
      </c>
      <c r="Y751" s="33">
        <v>81.5</v>
      </c>
      <c r="Z751" s="33">
        <v>81.599999999999994</v>
      </c>
      <c r="AA751" s="33">
        <v>81.7</v>
      </c>
      <c r="AB751" s="33">
        <v>82.1</v>
      </c>
      <c r="AC751" s="33">
        <v>80.8</v>
      </c>
      <c r="AD751" s="33">
        <v>81.900000000000006</v>
      </c>
      <c r="AE751" s="33">
        <v>81.8</v>
      </c>
      <c r="AF751" s="33">
        <v>82.5</v>
      </c>
      <c r="AG751" s="34"/>
      <c r="AH751" s="34"/>
      <c r="AI751" s="34"/>
    </row>
    <row r="752" spans="1:35" ht="14.5" x14ac:dyDescent="0.35">
      <c r="A752" s="8" t="str">
        <f t="shared" si="14"/>
        <v>LebenserwartungBulgarien</v>
      </c>
      <c r="B752" s="8">
        <v>752</v>
      </c>
      <c r="C752" s="32" t="s">
        <v>266</v>
      </c>
      <c r="D752" s="32" t="s">
        <v>25</v>
      </c>
      <c r="E752" s="32" t="s">
        <v>91</v>
      </c>
      <c r="F752" s="32" t="s">
        <v>67</v>
      </c>
      <c r="G752" s="32" t="s">
        <v>32</v>
      </c>
      <c r="H752" s="32" t="s">
        <v>372</v>
      </c>
      <c r="I752" s="33">
        <v>71.599999999999994</v>
      </c>
      <c r="J752" s="33">
        <v>71.900000000000006</v>
      </c>
      <c r="K752" s="33">
        <v>72.099999999999994</v>
      </c>
      <c r="L752" s="33">
        <v>72.3</v>
      </c>
      <c r="M752" s="33">
        <v>72.5</v>
      </c>
      <c r="N752" s="33">
        <v>72.5</v>
      </c>
      <c r="O752" s="33">
        <v>72.7</v>
      </c>
      <c r="P752" s="33">
        <v>73</v>
      </c>
      <c r="Q752" s="33">
        <v>73.3</v>
      </c>
      <c r="R752" s="33">
        <v>73.7</v>
      </c>
      <c r="S752" s="33">
        <v>73.8</v>
      </c>
      <c r="T752" s="33">
        <v>74.2</v>
      </c>
      <c r="U752" s="33">
        <v>74.400000000000006</v>
      </c>
      <c r="V752" s="33">
        <v>74.900000000000006</v>
      </c>
      <c r="W752" s="33">
        <v>74.5</v>
      </c>
      <c r="X752" s="33">
        <v>74.7</v>
      </c>
      <c r="Y752" s="33">
        <v>74.900000000000006</v>
      </c>
      <c r="Z752" s="33">
        <v>74.8</v>
      </c>
      <c r="AA752" s="33">
        <v>75</v>
      </c>
      <c r="AB752" s="33">
        <v>75.099999999999994</v>
      </c>
      <c r="AC752" s="33">
        <v>73.3</v>
      </c>
      <c r="AD752" s="33">
        <v>71.2</v>
      </c>
      <c r="AE752" s="33">
        <v>74.2</v>
      </c>
      <c r="AF752" s="33">
        <v>75.8</v>
      </c>
      <c r="AG752" s="34"/>
      <c r="AH752" s="34"/>
      <c r="AI752" s="34"/>
    </row>
    <row r="753" spans="1:35" ht="14.5" x14ac:dyDescent="0.35">
      <c r="A753" s="8" t="str">
        <f t="shared" si="14"/>
        <v>LebenserwartungDänemark</v>
      </c>
      <c r="B753" s="8">
        <v>753</v>
      </c>
      <c r="C753" s="32" t="s">
        <v>266</v>
      </c>
      <c r="D753" s="32" t="s">
        <v>5</v>
      </c>
      <c r="E753" s="32" t="s">
        <v>91</v>
      </c>
      <c r="F753" s="32" t="s">
        <v>67</v>
      </c>
      <c r="G753" s="32" t="s">
        <v>32</v>
      </c>
      <c r="H753" s="32" t="s">
        <v>372</v>
      </c>
      <c r="I753" s="33">
        <v>76.900000000000006</v>
      </c>
      <c r="J753" s="33">
        <v>77</v>
      </c>
      <c r="K753" s="33">
        <v>77.099999999999994</v>
      </c>
      <c r="L753" s="33">
        <v>77.400000000000006</v>
      </c>
      <c r="M753" s="33">
        <v>77.8</v>
      </c>
      <c r="N753" s="33">
        <v>78.3</v>
      </c>
      <c r="O753" s="33">
        <v>78.400000000000006</v>
      </c>
      <c r="P753" s="33">
        <v>78.400000000000006</v>
      </c>
      <c r="Q753" s="33">
        <v>78.8</v>
      </c>
      <c r="R753" s="33">
        <v>79</v>
      </c>
      <c r="S753" s="33">
        <v>79.3</v>
      </c>
      <c r="T753" s="33">
        <v>79.900000000000006</v>
      </c>
      <c r="U753" s="33">
        <v>80.2</v>
      </c>
      <c r="V753" s="33">
        <v>80.400000000000006</v>
      </c>
      <c r="W753" s="33">
        <v>80.7</v>
      </c>
      <c r="X753" s="33">
        <v>80.8</v>
      </c>
      <c r="Y753" s="33">
        <v>80.900000000000006</v>
      </c>
      <c r="Z753" s="33">
        <v>81.099999999999994</v>
      </c>
      <c r="AA753" s="33">
        <v>81</v>
      </c>
      <c r="AB753" s="33">
        <v>81.5</v>
      </c>
      <c r="AC753" s="33">
        <v>81.599999999999994</v>
      </c>
      <c r="AD753" s="33">
        <v>81.5</v>
      </c>
      <c r="AE753" s="33">
        <v>81.3</v>
      </c>
      <c r="AF753" s="33">
        <v>81.900000000000006</v>
      </c>
      <c r="AG753" s="34"/>
      <c r="AH753" s="34"/>
      <c r="AI753" s="34"/>
    </row>
    <row r="754" spans="1:35" ht="14.5" x14ac:dyDescent="0.35">
      <c r="A754" s="8" t="str">
        <f t="shared" si="14"/>
        <v>LebenserwartungDeutschland</v>
      </c>
      <c r="B754" s="8">
        <v>754</v>
      </c>
      <c r="C754" s="32" t="s">
        <v>266</v>
      </c>
      <c r="D754" s="32" t="s">
        <v>2</v>
      </c>
      <c r="E754" s="32" t="s">
        <v>91</v>
      </c>
      <c r="F754" s="32" t="s">
        <v>67</v>
      </c>
      <c r="G754" s="32" t="s">
        <v>32</v>
      </c>
      <c r="H754" s="32" t="s">
        <v>372</v>
      </c>
      <c r="I754" s="33">
        <v>78.3</v>
      </c>
      <c r="J754" s="33">
        <v>78.599999999999994</v>
      </c>
      <c r="K754" s="33">
        <v>78.599999999999994</v>
      </c>
      <c r="L754" s="33">
        <v>78.599999999999994</v>
      </c>
      <c r="M754" s="33">
        <v>79.3</v>
      </c>
      <c r="N754" s="33">
        <v>79.400000000000006</v>
      </c>
      <c r="O754" s="33">
        <v>79.900000000000006</v>
      </c>
      <c r="P754" s="33">
        <v>80.099999999999994</v>
      </c>
      <c r="Q754" s="33">
        <v>80.2</v>
      </c>
      <c r="R754" s="33">
        <v>80.3</v>
      </c>
      <c r="S754" s="33">
        <v>80.5</v>
      </c>
      <c r="T754" s="33">
        <v>80.599999999999994</v>
      </c>
      <c r="U754" s="33">
        <v>80.7</v>
      </c>
      <c r="V754" s="33">
        <v>80.599999999999994</v>
      </c>
      <c r="W754" s="33">
        <v>81.2</v>
      </c>
      <c r="X754" s="33">
        <v>80.7</v>
      </c>
      <c r="Y754" s="33">
        <v>81</v>
      </c>
      <c r="Z754" s="33">
        <v>81.099999999999994</v>
      </c>
      <c r="AA754" s="33">
        <v>81</v>
      </c>
      <c r="AB754" s="33">
        <v>81.3</v>
      </c>
      <c r="AC754" s="33">
        <v>81.099999999999994</v>
      </c>
      <c r="AD754" s="33">
        <v>80.8</v>
      </c>
      <c r="AE754" s="33">
        <v>80.7</v>
      </c>
      <c r="AF754" s="33">
        <v>81.2</v>
      </c>
      <c r="AG754" s="34"/>
      <c r="AH754" s="34"/>
      <c r="AI754" s="34"/>
    </row>
    <row r="755" spans="1:35" ht="14.5" x14ac:dyDescent="0.35">
      <c r="A755" s="8" t="str">
        <f t="shared" si="14"/>
        <v>LebenserwartungEstland</v>
      </c>
      <c r="B755" s="8">
        <v>755</v>
      </c>
      <c r="C755" s="32" t="s">
        <v>266</v>
      </c>
      <c r="D755" s="32" t="s">
        <v>18</v>
      </c>
      <c r="E755" s="32" t="s">
        <v>91</v>
      </c>
      <c r="F755" s="32" t="s">
        <v>67</v>
      </c>
      <c r="G755" s="32" t="s">
        <v>32</v>
      </c>
      <c r="H755" s="32" t="s">
        <v>372</v>
      </c>
      <c r="I755" s="33">
        <v>71.099999999999994</v>
      </c>
      <c r="J755" s="33">
        <v>70.900000000000006</v>
      </c>
      <c r="K755" s="33">
        <v>71.400000000000006</v>
      </c>
      <c r="L755" s="33">
        <v>71.900000000000006</v>
      </c>
      <c r="M755" s="33">
        <v>72.400000000000006</v>
      </c>
      <c r="N755" s="33">
        <v>73</v>
      </c>
      <c r="O755" s="33">
        <v>73.2</v>
      </c>
      <c r="P755" s="33">
        <v>73.2</v>
      </c>
      <c r="Q755" s="33">
        <v>74.400000000000006</v>
      </c>
      <c r="R755" s="33">
        <v>75.3</v>
      </c>
      <c r="S755" s="33">
        <v>76</v>
      </c>
      <c r="T755" s="33">
        <v>76.599999999999994</v>
      </c>
      <c r="U755" s="33">
        <v>76.7</v>
      </c>
      <c r="V755" s="33">
        <v>77.5</v>
      </c>
      <c r="W755" s="33">
        <v>77.400000000000006</v>
      </c>
      <c r="X755" s="33">
        <v>78</v>
      </c>
      <c r="Y755" s="33">
        <v>78</v>
      </c>
      <c r="Z755" s="33">
        <v>78.400000000000006</v>
      </c>
      <c r="AA755" s="33">
        <v>78.5</v>
      </c>
      <c r="AB755" s="33">
        <v>79</v>
      </c>
      <c r="AC755" s="33">
        <v>78.900000000000006</v>
      </c>
      <c r="AD755" s="33">
        <v>77.2</v>
      </c>
      <c r="AE755" s="33">
        <v>78.099999999999994</v>
      </c>
      <c r="AF755" s="33">
        <v>78.8</v>
      </c>
      <c r="AG755" s="34"/>
      <c r="AH755" s="34"/>
      <c r="AI755" s="34"/>
    </row>
    <row r="756" spans="1:35" ht="14.5" x14ac:dyDescent="0.35">
      <c r="A756" s="8" t="str">
        <f t="shared" si="14"/>
        <v>LebenserwartungEU27</v>
      </c>
      <c r="B756" s="8">
        <v>756</v>
      </c>
      <c r="C756" s="32" t="s">
        <v>266</v>
      </c>
      <c r="D756" s="32" t="s">
        <v>367</v>
      </c>
      <c r="E756" s="32" t="s">
        <v>91</v>
      </c>
      <c r="F756" s="32" t="s">
        <v>67</v>
      </c>
      <c r="G756" s="32" t="s">
        <v>32</v>
      </c>
      <c r="H756" s="32" t="s">
        <v>372</v>
      </c>
      <c r="I756" s="34"/>
      <c r="J756" s="34"/>
      <c r="K756" s="33">
        <v>77.599999999999994</v>
      </c>
      <c r="L756" s="33">
        <v>77.7</v>
      </c>
      <c r="M756" s="33">
        <v>78.3</v>
      </c>
      <c r="N756" s="33">
        <v>78.400000000000006</v>
      </c>
      <c r="O756" s="33">
        <v>78.900000000000006</v>
      </c>
      <c r="P756" s="33">
        <v>79.099999999999994</v>
      </c>
      <c r="Q756" s="33">
        <v>79.3</v>
      </c>
      <c r="R756" s="33">
        <v>79.5</v>
      </c>
      <c r="S756" s="33">
        <v>79.8</v>
      </c>
      <c r="T756" s="33">
        <v>80.099999999999994</v>
      </c>
      <c r="U756" s="33">
        <v>80.2</v>
      </c>
      <c r="V756" s="33">
        <v>80.5</v>
      </c>
      <c r="W756" s="33">
        <v>80.8</v>
      </c>
      <c r="X756" s="33">
        <v>80.5</v>
      </c>
      <c r="Y756" s="33">
        <v>80.900000000000006</v>
      </c>
      <c r="Z756" s="33">
        <v>80.900000000000006</v>
      </c>
      <c r="AA756" s="33">
        <v>81</v>
      </c>
      <c r="AB756" s="33">
        <v>81.3</v>
      </c>
      <c r="AC756" s="33">
        <v>80.400000000000006</v>
      </c>
      <c r="AD756" s="33">
        <v>80.099999999999994</v>
      </c>
      <c r="AE756" s="33">
        <v>80.599999999999994</v>
      </c>
      <c r="AF756" s="33">
        <v>81.5</v>
      </c>
      <c r="AG756" s="34"/>
      <c r="AH756" s="34"/>
      <c r="AI756" s="34"/>
    </row>
    <row r="757" spans="1:35" ht="14.5" x14ac:dyDescent="0.35">
      <c r="A757" s="8" t="str">
        <f t="shared" si="14"/>
        <v>LebenserwartungFinnland</v>
      </c>
      <c r="B757" s="8">
        <v>757</v>
      </c>
      <c r="C757" s="32" t="s">
        <v>266</v>
      </c>
      <c r="D757" s="32" t="s">
        <v>14</v>
      </c>
      <c r="E757" s="32" t="s">
        <v>91</v>
      </c>
      <c r="F757" s="32" t="s">
        <v>67</v>
      </c>
      <c r="G757" s="32" t="s">
        <v>32</v>
      </c>
      <c r="H757" s="32" t="s">
        <v>372</v>
      </c>
      <c r="I757" s="33">
        <v>77.8</v>
      </c>
      <c r="J757" s="33">
        <v>78.2</v>
      </c>
      <c r="K757" s="33">
        <v>78.3</v>
      </c>
      <c r="L757" s="33">
        <v>78.599999999999994</v>
      </c>
      <c r="M757" s="33">
        <v>79</v>
      </c>
      <c r="N757" s="33">
        <v>79.099999999999994</v>
      </c>
      <c r="O757" s="33">
        <v>79.5</v>
      </c>
      <c r="P757" s="33">
        <v>79.599999999999994</v>
      </c>
      <c r="Q757" s="33">
        <v>79.900000000000006</v>
      </c>
      <c r="R757" s="33">
        <v>80.099999999999994</v>
      </c>
      <c r="S757" s="33">
        <v>80.2</v>
      </c>
      <c r="T757" s="33">
        <v>80.599999999999994</v>
      </c>
      <c r="U757" s="33">
        <v>80.7</v>
      </c>
      <c r="V757" s="33">
        <v>81.099999999999994</v>
      </c>
      <c r="W757" s="33">
        <v>81.3</v>
      </c>
      <c r="X757" s="33">
        <v>81.599999999999994</v>
      </c>
      <c r="Y757" s="33">
        <v>81.5</v>
      </c>
      <c r="Z757" s="33">
        <v>81.7</v>
      </c>
      <c r="AA757" s="33">
        <v>81.8</v>
      </c>
      <c r="AB757" s="33">
        <v>82.1</v>
      </c>
      <c r="AC757" s="33">
        <v>82</v>
      </c>
      <c r="AD757" s="33">
        <v>81.900000000000006</v>
      </c>
      <c r="AE757" s="33">
        <v>81.2</v>
      </c>
      <c r="AF757" s="33">
        <v>81.7</v>
      </c>
      <c r="AG757" s="34"/>
      <c r="AH757" s="34"/>
      <c r="AI757" s="34"/>
    </row>
    <row r="758" spans="1:35" ht="14.5" x14ac:dyDescent="0.35">
      <c r="A758" s="8" t="str">
        <f t="shared" si="14"/>
        <v>LebenserwartungFrankreich</v>
      </c>
      <c r="B758" s="8">
        <v>758</v>
      </c>
      <c r="C758" s="32" t="s">
        <v>266</v>
      </c>
      <c r="D758" s="32" t="s">
        <v>0</v>
      </c>
      <c r="E758" s="32" t="s">
        <v>91</v>
      </c>
      <c r="F758" s="32" t="s">
        <v>67</v>
      </c>
      <c r="G758" s="32" t="s">
        <v>32</v>
      </c>
      <c r="H758" s="32" t="s">
        <v>372</v>
      </c>
      <c r="I758" s="33">
        <v>79.2</v>
      </c>
      <c r="J758" s="33">
        <v>79.3</v>
      </c>
      <c r="K758" s="33">
        <v>79.400000000000006</v>
      </c>
      <c r="L758" s="33">
        <v>79.3</v>
      </c>
      <c r="M758" s="33">
        <v>80.3</v>
      </c>
      <c r="N758" s="33">
        <v>80.3</v>
      </c>
      <c r="O758" s="33">
        <v>80.900000000000006</v>
      </c>
      <c r="P758" s="33">
        <v>81.3</v>
      </c>
      <c r="Q758" s="33">
        <v>81.400000000000006</v>
      </c>
      <c r="R758" s="33">
        <v>81.5</v>
      </c>
      <c r="S758" s="33">
        <v>81.8</v>
      </c>
      <c r="T758" s="33">
        <v>82.3</v>
      </c>
      <c r="U758" s="33">
        <v>82.1</v>
      </c>
      <c r="V758" s="33">
        <v>82.4</v>
      </c>
      <c r="W758" s="33">
        <v>82.9</v>
      </c>
      <c r="X758" s="33">
        <v>82.4</v>
      </c>
      <c r="Y758" s="33">
        <v>82.7</v>
      </c>
      <c r="Z758" s="33">
        <v>82.7</v>
      </c>
      <c r="AA758" s="33">
        <v>82.8</v>
      </c>
      <c r="AB758" s="33">
        <v>83</v>
      </c>
      <c r="AC758" s="33">
        <v>82.3</v>
      </c>
      <c r="AD758" s="33">
        <v>82.4</v>
      </c>
      <c r="AE758" s="33">
        <v>82.3</v>
      </c>
      <c r="AF758" s="33">
        <v>83.1</v>
      </c>
      <c r="AG758" s="34"/>
      <c r="AH758" s="34"/>
      <c r="AI758" s="34"/>
    </row>
    <row r="759" spans="1:35" ht="14.5" x14ac:dyDescent="0.35">
      <c r="A759" s="8" t="str">
        <f t="shared" si="14"/>
        <v>LebenserwartungGriechenland</v>
      </c>
      <c r="B759" s="8">
        <v>759</v>
      </c>
      <c r="C759" s="32" t="s">
        <v>266</v>
      </c>
      <c r="D759" s="32" t="s">
        <v>6</v>
      </c>
      <c r="E759" s="32" t="s">
        <v>91</v>
      </c>
      <c r="F759" s="32" t="s">
        <v>67</v>
      </c>
      <c r="G759" s="32" t="s">
        <v>32</v>
      </c>
      <c r="H759" s="32" t="s">
        <v>372</v>
      </c>
      <c r="I759" s="33">
        <v>78.599999999999994</v>
      </c>
      <c r="J759" s="33">
        <v>79.099999999999994</v>
      </c>
      <c r="K759" s="33">
        <v>79.2</v>
      </c>
      <c r="L759" s="33">
        <v>79.3</v>
      </c>
      <c r="M759" s="33">
        <v>79.400000000000006</v>
      </c>
      <c r="N759" s="33">
        <v>79.599999999999994</v>
      </c>
      <c r="O759" s="33">
        <v>79.900000000000006</v>
      </c>
      <c r="P759" s="33">
        <v>79.7</v>
      </c>
      <c r="Q759" s="33">
        <v>80.2</v>
      </c>
      <c r="R759" s="33">
        <v>80.400000000000006</v>
      </c>
      <c r="S759" s="33">
        <v>80.599999999999994</v>
      </c>
      <c r="T759" s="33">
        <v>80.8</v>
      </c>
      <c r="U759" s="33">
        <v>80.7</v>
      </c>
      <c r="V759" s="33">
        <v>81.400000000000006</v>
      </c>
      <c r="W759" s="33">
        <v>81.5</v>
      </c>
      <c r="X759" s="33">
        <v>81.099999999999994</v>
      </c>
      <c r="Y759" s="33">
        <v>81.5</v>
      </c>
      <c r="Z759" s="33">
        <v>81.400000000000006</v>
      </c>
      <c r="AA759" s="33">
        <v>81.900000000000006</v>
      </c>
      <c r="AB759" s="33">
        <v>81.7</v>
      </c>
      <c r="AC759" s="33">
        <v>81.400000000000006</v>
      </c>
      <c r="AD759" s="33">
        <v>80.2</v>
      </c>
      <c r="AE759" s="33">
        <v>80.8</v>
      </c>
      <c r="AF759" s="33">
        <v>81.599999999999994</v>
      </c>
      <c r="AG759" s="34"/>
      <c r="AH759" s="34"/>
      <c r="AI759" s="34"/>
    </row>
    <row r="760" spans="1:35" ht="14.5" x14ac:dyDescent="0.35">
      <c r="A760" s="8" t="str">
        <f t="shared" si="14"/>
        <v>LebenserwartungIrland</v>
      </c>
      <c r="B760" s="8">
        <v>760</v>
      </c>
      <c r="C760" s="32" t="s">
        <v>266</v>
      </c>
      <c r="D760" s="32" t="s">
        <v>4</v>
      </c>
      <c r="E760" s="32" t="s">
        <v>91</v>
      </c>
      <c r="F760" s="32" t="s">
        <v>67</v>
      </c>
      <c r="G760" s="32" t="s">
        <v>32</v>
      </c>
      <c r="H760" s="32" t="s">
        <v>372</v>
      </c>
      <c r="I760" s="33">
        <v>76.599999999999994</v>
      </c>
      <c r="J760" s="33">
        <v>77.2</v>
      </c>
      <c r="K760" s="33">
        <v>77.7</v>
      </c>
      <c r="L760" s="33">
        <v>78.2</v>
      </c>
      <c r="M760" s="33">
        <v>78.599999999999994</v>
      </c>
      <c r="N760" s="33">
        <v>79</v>
      </c>
      <c r="O760" s="33">
        <v>79.3</v>
      </c>
      <c r="P760" s="33">
        <v>79.7</v>
      </c>
      <c r="Q760" s="33">
        <v>80.2</v>
      </c>
      <c r="R760" s="33">
        <v>80.2</v>
      </c>
      <c r="S760" s="33">
        <v>80.8</v>
      </c>
      <c r="T760" s="33">
        <v>80.900000000000006</v>
      </c>
      <c r="U760" s="33">
        <v>80.900000000000006</v>
      </c>
      <c r="V760" s="33">
        <v>81</v>
      </c>
      <c r="W760" s="33">
        <v>81.400000000000006</v>
      </c>
      <c r="X760" s="33">
        <v>81.5</v>
      </c>
      <c r="Y760" s="33">
        <v>81.7</v>
      </c>
      <c r="Z760" s="33">
        <v>82.2</v>
      </c>
      <c r="AA760" s="33">
        <v>82.2</v>
      </c>
      <c r="AB760" s="33">
        <v>82.8</v>
      </c>
      <c r="AC760" s="33">
        <v>82.5</v>
      </c>
      <c r="AD760" s="33">
        <v>82.3</v>
      </c>
      <c r="AE760" s="33">
        <v>82.6</v>
      </c>
      <c r="AF760" s="34"/>
      <c r="AG760" s="34"/>
      <c r="AH760" s="34"/>
      <c r="AI760" s="34"/>
    </row>
    <row r="761" spans="1:35" ht="14.5" x14ac:dyDescent="0.35">
      <c r="A761" s="8" t="str">
        <f t="shared" si="14"/>
        <v>LebenserwartungItalien</v>
      </c>
      <c r="B761" s="8">
        <v>761</v>
      </c>
      <c r="C761" s="32" t="s">
        <v>266</v>
      </c>
      <c r="D761" s="32" t="s">
        <v>3</v>
      </c>
      <c r="E761" s="32" t="s">
        <v>91</v>
      </c>
      <c r="F761" s="32" t="s">
        <v>67</v>
      </c>
      <c r="G761" s="32" t="s">
        <v>32</v>
      </c>
      <c r="H761" s="32" t="s">
        <v>372</v>
      </c>
      <c r="I761" s="33">
        <v>79.900000000000006</v>
      </c>
      <c r="J761" s="33">
        <v>80.3</v>
      </c>
      <c r="K761" s="33">
        <v>80.400000000000006</v>
      </c>
      <c r="L761" s="33">
        <v>80.099999999999994</v>
      </c>
      <c r="M761" s="33">
        <v>80.900000000000006</v>
      </c>
      <c r="N761" s="33">
        <v>80.900000000000006</v>
      </c>
      <c r="O761" s="33">
        <v>81.400000000000006</v>
      </c>
      <c r="P761" s="33">
        <v>81.599999999999994</v>
      </c>
      <c r="Q761" s="33">
        <v>81.7</v>
      </c>
      <c r="R761" s="33">
        <v>81.8</v>
      </c>
      <c r="S761" s="33">
        <v>82.2</v>
      </c>
      <c r="T761" s="33">
        <v>82.4</v>
      </c>
      <c r="U761" s="33">
        <v>82.4</v>
      </c>
      <c r="V761" s="33">
        <v>82.9</v>
      </c>
      <c r="W761" s="33">
        <v>83.2</v>
      </c>
      <c r="X761" s="33">
        <v>82.7</v>
      </c>
      <c r="Y761" s="33">
        <v>83.4</v>
      </c>
      <c r="Z761" s="33">
        <v>83.1</v>
      </c>
      <c r="AA761" s="33">
        <v>83.4</v>
      </c>
      <c r="AB761" s="33">
        <v>83.6</v>
      </c>
      <c r="AC761" s="33">
        <v>82.3</v>
      </c>
      <c r="AD761" s="33">
        <v>82.7</v>
      </c>
      <c r="AE761" s="33">
        <v>82.8</v>
      </c>
      <c r="AF761" s="33">
        <v>83.8</v>
      </c>
      <c r="AG761" s="34"/>
      <c r="AH761" s="34"/>
      <c r="AI761" s="34"/>
    </row>
    <row r="762" spans="1:35" ht="14.5" x14ac:dyDescent="0.35">
      <c r="A762" s="8" t="str">
        <f t="shared" si="14"/>
        <v>LebenserwartungKroatien</v>
      </c>
      <c r="B762" s="8">
        <v>762</v>
      </c>
      <c r="C762" s="32" t="s">
        <v>266</v>
      </c>
      <c r="D762" s="32" t="s">
        <v>27</v>
      </c>
      <c r="E762" s="32" t="s">
        <v>91</v>
      </c>
      <c r="F762" s="32" t="s">
        <v>67</v>
      </c>
      <c r="G762" s="32" t="s">
        <v>32</v>
      </c>
      <c r="H762" s="32" t="s">
        <v>372</v>
      </c>
      <c r="I762" s="34"/>
      <c r="J762" s="33">
        <v>74.599999999999994</v>
      </c>
      <c r="K762" s="33">
        <v>74.7</v>
      </c>
      <c r="L762" s="33">
        <v>74.599999999999994</v>
      </c>
      <c r="M762" s="33">
        <v>75.400000000000006</v>
      </c>
      <c r="N762" s="33">
        <v>75.3</v>
      </c>
      <c r="O762" s="33">
        <v>75.900000000000006</v>
      </c>
      <c r="P762" s="33">
        <v>75.8</v>
      </c>
      <c r="Q762" s="33">
        <v>76</v>
      </c>
      <c r="R762" s="33">
        <v>76.3</v>
      </c>
      <c r="S762" s="33">
        <v>76.7</v>
      </c>
      <c r="T762" s="33">
        <v>77.2</v>
      </c>
      <c r="U762" s="33">
        <v>77.3</v>
      </c>
      <c r="V762" s="33">
        <v>77.8</v>
      </c>
      <c r="W762" s="33">
        <v>77.900000000000006</v>
      </c>
      <c r="X762" s="33">
        <v>77.5</v>
      </c>
      <c r="Y762" s="33">
        <v>78.2</v>
      </c>
      <c r="Z762" s="33">
        <v>78</v>
      </c>
      <c r="AA762" s="33">
        <v>78.2</v>
      </c>
      <c r="AB762" s="33">
        <v>78.599999999999994</v>
      </c>
      <c r="AC762" s="33">
        <v>77.599999999999994</v>
      </c>
      <c r="AD762" s="33">
        <v>76.599999999999994</v>
      </c>
      <c r="AE762" s="33">
        <v>77.7</v>
      </c>
      <c r="AF762" s="33">
        <v>78.599999999999994</v>
      </c>
      <c r="AG762" s="34"/>
      <c r="AH762" s="34"/>
      <c r="AI762" s="34"/>
    </row>
    <row r="763" spans="1:35" ht="14.5" x14ac:dyDescent="0.35">
      <c r="A763" s="8" t="str">
        <f t="shared" si="14"/>
        <v>LebenserwartungLettland</v>
      </c>
      <c r="B763" s="8">
        <v>763</v>
      </c>
      <c r="C763" s="32" t="s">
        <v>266</v>
      </c>
      <c r="D763" s="32" t="s">
        <v>19</v>
      </c>
      <c r="E763" s="32" t="s">
        <v>91</v>
      </c>
      <c r="F763" s="32" t="s">
        <v>67</v>
      </c>
      <c r="G763" s="32" t="s">
        <v>32</v>
      </c>
      <c r="H763" s="32" t="s">
        <v>372</v>
      </c>
      <c r="I763" s="34"/>
      <c r="J763" s="34"/>
      <c r="K763" s="33">
        <v>70.2</v>
      </c>
      <c r="L763" s="33">
        <v>70.599999999999994</v>
      </c>
      <c r="M763" s="33">
        <v>70.900000000000006</v>
      </c>
      <c r="N763" s="33">
        <v>70.599999999999994</v>
      </c>
      <c r="O763" s="33">
        <v>70.599999999999994</v>
      </c>
      <c r="P763" s="33">
        <v>70.8</v>
      </c>
      <c r="Q763" s="33">
        <v>72.099999999999994</v>
      </c>
      <c r="R763" s="33">
        <v>72.8</v>
      </c>
      <c r="S763" s="33">
        <v>73.099999999999994</v>
      </c>
      <c r="T763" s="33">
        <v>73.900000000000006</v>
      </c>
      <c r="U763" s="33">
        <v>74.099999999999994</v>
      </c>
      <c r="V763" s="33">
        <v>74.3</v>
      </c>
      <c r="W763" s="33">
        <v>74.5</v>
      </c>
      <c r="X763" s="33">
        <v>74.8</v>
      </c>
      <c r="Y763" s="33">
        <v>74.900000000000006</v>
      </c>
      <c r="Z763" s="33">
        <v>74.900000000000006</v>
      </c>
      <c r="AA763" s="33">
        <v>75.099999999999994</v>
      </c>
      <c r="AB763" s="33">
        <v>75.7</v>
      </c>
      <c r="AC763" s="33">
        <v>75.5</v>
      </c>
      <c r="AD763" s="33">
        <v>73.099999999999994</v>
      </c>
      <c r="AE763" s="33">
        <v>74.5</v>
      </c>
      <c r="AF763" s="33">
        <v>75.900000000000006</v>
      </c>
      <c r="AG763" s="34"/>
      <c r="AH763" s="34"/>
      <c r="AI763" s="34"/>
    </row>
    <row r="764" spans="1:35" ht="14.5" x14ac:dyDescent="0.35">
      <c r="A764" s="8" t="str">
        <f t="shared" si="14"/>
        <v>LebenserwartungLitauen</v>
      </c>
      <c r="B764" s="8">
        <v>764</v>
      </c>
      <c r="C764" s="32" t="s">
        <v>266</v>
      </c>
      <c r="D764" s="32" t="s">
        <v>20</v>
      </c>
      <c r="E764" s="32" t="s">
        <v>91</v>
      </c>
      <c r="F764" s="32" t="s">
        <v>67</v>
      </c>
      <c r="G764" s="32" t="s">
        <v>32</v>
      </c>
      <c r="H764" s="32" t="s">
        <v>372</v>
      </c>
      <c r="I764" s="33">
        <v>72.099999999999994</v>
      </c>
      <c r="J764" s="33">
        <v>71.599999999999994</v>
      </c>
      <c r="K764" s="33">
        <v>71.8</v>
      </c>
      <c r="L764" s="33">
        <v>72</v>
      </c>
      <c r="M764" s="33">
        <v>72</v>
      </c>
      <c r="N764" s="33">
        <v>71.2</v>
      </c>
      <c r="O764" s="33">
        <v>71</v>
      </c>
      <c r="P764" s="33">
        <v>70.7</v>
      </c>
      <c r="Q764" s="33">
        <v>71.7</v>
      </c>
      <c r="R764" s="33">
        <v>72.900000000000006</v>
      </c>
      <c r="S764" s="33">
        <v>73.3</v>
      </c>
      <c r="T764" s="33">
        <v>73.7</v>
      </c>
      <c r="U764" s="33">
        <v>74.099999999999994</v>
      </c>
      <c r="V764" s="33">
        <v>74.099999999999994</v>
      </c>
      <c r="W764" s="33">
        <v>74.7</v>
      </c>
      <c r="X764" s="33">
        <v>74.599999999999994</v>
      </c>
      <c r="Y764" s="33">
        <v>74.900000000000006</v>
      </c>
      <c r="Z764" s="33">
        <v>75.8</v>
      </c>
      <c r="AA764" s="33">
        <v>76</v>
      </c>
      <c r="AB764" s="33">
        <v>76.5</v>
      </c>
      <c r="AC764" s="33">
        <v>75.2</v>
      </c>
      <c r="AD764" s="33">
        <v>74.2</v>
      </c>
      <c r="AE764" s="33">
        <v>75.8</v>
      </c>
      <c r="AF764" s="33">
        <v>77.3</v>
      </c>
      <c r="AG764" s="34"/>
      <c r="AH764" s="34"/>
      <c r="AI764" s="34"/>
    </row>
    <row r="765" spans="1:35" ht="14.5" x14ac:dyDescent="0.35">
      <c r="A765" s="8" t="str">
        <f t="shared" si="14"/>
        <v>LebenserwartungLuxemburg</v>
      </c>
      <c r="B765" s="8">
        <v>765</v>
      </c>
      <c r="C765" s="32" t="s">
        <v>266</v>
      </c>
      <c r="D765" s="32" t="s">
        <v>10</v>
      </c>
      <c r="E765" s="32" t="s">
        <v>91</v>
      </c>
      <c r="F765" s="32" t="s">
        <v>67</v>
      </c>
      <c r="G765" s="32" t="s">
        <v>32</v>
      </c>
      <c r="H765" s="32" t="s">
        <v>372</v>
      </c>
      <c r="I765" s="33">
        <v>78</v>
      </c>
      <c r="J765" s="33">
        <v>78</v>
      </c>
      <c r="K765" s="33">
        <v>78.099999999999994</v>
      </c>
      <c r="L765" s="33">
        <v>77.900000000000006</v>
      </c>
      <c r="M765" s="33">
        <v>79.2</v>
      </c>
      <c r="N765" s="33">
        <v>79.599999999999994</v>
      </c>
      <c r="O765" s="33">
        <v>79.400000000000006</v>
      </c>
      <c r="P765" s="33">
        <v>79.5</v>
      </c>
      <c r="Q765" s="33">
        <v>80.7</v>
      </c>
      <c r="R765" s="33">
        <v>80.8</v>
      </c>
      <c r="S765" s="33">
        <v>80.8</v>
      </c>
      <c r="T765" s="33">
        <v>81.099999999999994</v>
      </c>
      <c r="U765" s="33">
        <v>81.5</v>
      </c>
      <c r="V765" s="33">
        <v>81.900000000000006</v>
      </c>
      <c r="W765" s="33">
        <v>82.3</v>
      </c>
      <c r="X765" s="33">
        <v>82.4</v>
      </c>
      <c r="Y765" s="33">
        <v>82.7</v>
      </c>
      <c r="Z765" s="33">
        <v>82.1</v>
      </c>
      <c r="AA765" s="33">
        <v>82.3</v>
      </c>
      <c r="AB765" s="33">
        <v>82.7</v>
      </c>
      <c r="AC765" s="33">
        <v>82.2</v>
      </c>
      <c r="AD765" s="33">
        <v>82.7</v>
      </c>
      <c r="AE765" s="33">
        <v>83</v>
      </c>
      <c r="AF765" s="33">
        <v>83.4</v>
      </c>
      <c r="AG765" s="34"/>
      <c r="AH765" s="34"/>
      <c r="AI765" s="34"/>
    </row>
    <row r="766" spans="1:35" ht="14.5" x14ac:dyDescent="0.35">
      <c r="A766" s="8" t="str">
        <f t="shared" si="14"/>
        <v>LebenserwartungMalta</v>
      </c>
      <c r="B766" s="8">
        <v>766</v>
      </c>
      <c r="C766" s="32" t="s">
        <v>266</v>
      </c>
      <c r="D766" s="32" t="s">
        <v>16</v>
      </c>
      <c r="E766" s="32" t="s">
        <v>91</v>
      </c>
      <c r="F766" s="32" t="s">
        <v>67</v>
      </c>
      <c r="G766" s="32" t="s">
        <v>32</v>
      </c>
      <c r="H766" s="32" t="s">
        <v>372</v>
      </c>
      <c r="I766" s="33">
        <v>78.5</v>
      </c>
      <c r="J766" s="33">
        <v>78.900000000000006</v>
      </c>
      <c r="K766" s="33">
        <v>78.8</v>
      </c>
      <c r="L766" s="33">
        <v>78.7</v>
      </c>
      <c r="M766" s="33">
        <v>79.400000000000006</v>
      </c>
      <c r="N766" s="33">
        <v>79.400000000000006</v>
      </c>
      <c r="O766" s="33">
        <v>79.5</v>
      </c>
      <c r="P766" s="33">
        <v>79.900000000000006</v>
      </c>
      <c r="Q766" s="33">
        <v>79.7</v>
      </c>
      <c r="R766" s="33">
        <v>80.400000000000006</v>
      </c>
      <c r="S766" s="33">
        <v>81.5</v>
      </c>
      <c r="T766" s="33">
        <v>80.900000000000006</v>
      </c>
      <c r="U766" s="33">
        <v>80.900000000000006</v>
      </c>
      <c r="V766" s="33">
        <v>81.8</v>
      </c>
      <c r="W766" s="33">
        <v>82.1</v>
      </c>
      <c r="X766" s="33">
        <v>82</v>
      </c>
      <c r="Y766" s="33">
        <v>82.6</v>
      </c>
      <c r="Z766" s="33">
        <v>82.4</v>
      </c>
      <c r="AA766" s="33">
        <v>82.3</v>
      </c>
      <c r="AB766" s="33">
        <v>82.7</v>
      </c>
      <c r="AC766" s="33">
        <v>82.1</v>
      </c>
      <c r="AD766" s="33">
        <v>82.3</v>
      </c>
      <c r="AE766" s="33">
        <v>82.4</v>
      </c>
      <c r="AF766" s="33">
        <v>83.6</v>
      </c>
      <c r="AG766" s="34"/>
      <c r="AH766" s="34"/>
      <c r="AI766" s="34"/>
    </row>
    <row r="767" spans="1:35" ht="14.5" x14ac:dyDescent="0.35">
      <c r="A767" s="8" t="str">
        <f t="shared" si="14"/>
        <v>LebenserwartungNiederlande</v>
      </c>
      <c r="B767" s="8">
        <v>767</v>
      </c>
      <c r="C767" s="32" t="s">
        <v>266</v>
      </c>
      <c r="D767" s="32" t="s">
        <v>1</v>
      </c>
      <c r="E767" s="32" t="s">
        <v>91</v>
      </c>
      <c r="F767" s="32" t="s">
        <v>67</v>
      </c>
      <c r="G767" s="32" t="s">
        <v>32</v>
      </c>
      <c r="H767" s="32" t="s">
        <v>372</v>
      </c>
      <c r="I767" s="33">
        <v>78.2</v>
      </c>
      <c r="J767" s="33">
        <v>78.400000000000006</v>
      </c>
      <c r="K767" s="33">
        <v>78.5</v>
      </c>
      <c r="L767" s="33">
        <v>78.7</v>
      </c>
      <c r="M767" s="33">
        <v>79.3</v>
      </c>
      <c r="N767" s="33">
        <v>79.599999999999994</v>
      </c>
      <c r="O767" s="33">
        <v>80</v>
      </c>
      <c r="P767" s="33">
        <v>80.400000000000006</v>
      </c>
      <c r="Q767" s="33">
        <v>80.5</v>
      </c>
      <c r="R767" s="33">
        <v>80.900000000000006</v>
      </c>
      <c r="S767" s="33">
        <v>81</v>
      </c>
      <c r="T767" s="33">
        <v>81.3</v>
      </c>
      <c r="U767" s="33">
        <v>81.2</v>
      </c>
      <c r="V767" s="33">
        <v>81.400000000000006</v>
      </c>
      <c r="W767" s="33">
        <v>81.8</v>
      </c>
      <c r="X767" s="33">
        <v>81.599999999999994</v>
      </c>
      <c r="Y767" s="33">
        <v>81.7</v>
      </c>
      <c r="Z767" s="33">
        <v>81.8</v>
      </c>
      <c r="AA767" s="33">
        <v>81.900000000000006</v>
      </c>
      <c r="AB767" s="33">
        <v>82.2</v>
      </c>
      <c r="AC767" s="33">
        <v>81.400000000000006</v>
      </c>
      <c r="AD767" s="33">
        <v>81.400000000000006</v>
      </c>
      <c r="AE767" s="33">
        <v>81.7</v>
      </c>
      <c r="AF767" s="33">
        <v>82</v>
      </c>
      <c r="AG767" s="34"/>
      <c r="AH767" s="34"/>
      <c r="AI767" s="34"/>
    </row>
    <row r="768" spans="1:35" ht="14.5" x14ac:dyDescent="0.35">
      <c r="A768" s="8" t="str">
        <f t="shared" si="14"/>
        <v>LebenserwartungÖsterreich</v>
      </c>
      <c r="B768" s="8">
        <v>768</v>
      </c>
      <c r="C768" s="32" t="s">
        <v>266</v>
      </c>
      <c r="D768" s="32" t="s">
        <v>56</v>
      </c>
      <c r="E768" s="32" t="s">
        <v>91</v>
      </c>
      <c r="F768" s="32" t="s">
        <v>67</v>
      </c>
      <c r="G768" s="32" t="s">
        <v>32</v>
      </c>
      <c r="H768" s="32" t="s">
        <v>372</v>
      </c>
      <c r="I768" s="33">
        <v>78.3</v>
      </c>
      <c r="J768" s="33">
        <v>78.8</v>
      </c>
      <c r="K768" s="33">
        <v>78.900000000000006</v>
      </c>
      <c r="L768" s="33">
        <v>78.8</v>
      </c>
      <c r="M768" s="33">
        <v>79.3</v>
      </c>
      <c r="N768" s="33">
        <v>79.5</v>
      </c>
      <c r="O768" s="33">
        <v>80.099999999999994</v>
      </c>
      <c r="P768" s="33">
        <v>80.3</v>
      </c>
      <c r="Q768" s="33">
        <v>80.599999999999994</v>
      </c>
      <c r="R768" s="33">
        <v>80.5</v>
      </c>
      <c r="S768" s="33">
        <v>80.7</v>
      </c>
      <c r="T768" s="33">
        <v>81.099999999999994</v>
      </c>
      <c r="U768" s="33">
        <v>81.099999999999994</v>
      </c>
      <c r="V768" s="33">
        <v>81.3</v>
      </c>
      <c r="W768" s="33">
        <v>81.599999999999994</v>
      </c>
      <c r="X768" s="33">
        <v>81.3</v>
      </c>
      <c r="Y768" s="33">
        <v>81.8</v>
      </c>
      <c r="Z768" s="33">
        <v>81.7</v>
      </c>
      <c r="AA768" s="33">
        <v>81.8</v>
      </c>
      <c r="AB768" s="33">
        <v>82</v>
      </c>
      <c r="AC768" s="33">
        <v>81.3</v>
      </c>
      <c r="AD768" s="33">
        <v>81.3</v>
      </c>
      <c r="AE768" s="33">
        <v>81.400000000000006</v>
      </c>
      <c r="AF768" s="33">
        <v>81.599999999999994</v>
      </c>
      <c r="AG768" s="34"/>
      <c r="AH768" s="34"/>
      <c r="AI768" s="34"/>
    </row>
    <row r="769" spans="1:35" ht="14.5" x14ac:dyDescent="0.35">
      <c r="A769" s="8" t="str">
        <f t="shared" si="14"/>
        <v>LebenserwartungPolen</v>
      </c>
      <c r="B769" s="8">
        <v>769</v>
      </c>
      <c r="C769" s="32" t="s">
        <v>266</v>
      </c>
      <c r="D769" s="32" t="s">
        <v>21</v>
      </c>
      <c r="E769" s="32" t="s">
        <v>91</v>
      </c>
      <c r="F769" s="32" t="s">
        <v>67</v>
      </c>
      <c r="G769" s="32" t="s">
        <v>32</v>
      </c>
      <c r="H769" s="32" t="s">
        <v>372</v>
      </c>
      <c r="I769" s="33">
        <v>73.8</v>
      </c>
      <c r="J769" s="33">
        <v>74.2</v>
      </c>
      <c r="K769" s="33">
        <v>74.5</v>
      </c>
      <c r="L769" s="33">
        <v>74.7</v>
      </c>
      <c r="M769" s="33">
        <v>74.900000000000006</v>
      </c>
      <c r="N769" s="33">
        <v>75</v>
      </c>
      <c r="O769" s="33">
        <v>75.3</v>
      </c>
      <c r="P769" s="33">
        <v>75.400000000000006</v>
      </c>
      <c r="Q769" s="33">
        <v>75.599999999999994</v>
      </c>
      <c r="R769" s="33">
        <v>75.900000000000006</v>
      </c>
      <c r="S769" s="33">
        <v>76.400000000000006</v>
      </c>
      <c r="T769" s="33">
        <v>76.8</v>
      </c>
      <c r="U769" s="33">
        <v>76.900000000000006</v>
      </c>
      <c r="V769" s="33">
        <v>77.099999999999994</v>
      </c>
      <c r="W769" s="33">
        <v>77.8</v>
      </c>
      <c r="X769" s="33">
        <v>77.5</v>
      </c>
      <c r="Y769" s="33">
        <v>78</v>
      </c>
      <c r="Z769" s="33">
        <v>77.8</v>
      </c>
      <c r="AA769" s="33">
        <v>77.7</v>
      </c>
      <c r="AB769" s="33">
        <v>78</v>
      </c>
      <c r="AC769" s="33">
        <v>76.400000000000006</v>
      </c>
      <c r="AD769" s="33">
        <v>75.400000000000006</v>
      </c>
      <c r="AE769" s="33">
        <v>77.2</v>
      </c>
      <c r="AF769" s="33">
        <v>78.599999999999994</v>
      </c>
      <c r="AG769" s="34"/>
      <c r="AH769" s="34"/>
      <c r="AI769" s="34"/>
    </row>
    <row r="770" spans="1:35" ht="14.5" x14ac:dyDescent="0.35">
      <c r="A770" s="8" t="str">
        <f t="shared" si="14"/>
        <v>LebenserwartungPortugal</v>
      </c>
      <c r="B770" s="8">
        <v>770</v>
      </c>
      <c r="C770" s="32" t="s">
        <v>266</v>
      </c>
      <c r="D770" s="32" t="s">
        <v>7</v>
      </c>
      <c r="E770" s="32" t="s">
        <v>91</v>
      </c>
      <c r="F770" s="32" t="s">
        <v>67</v>
      </c>
      <c r="G770" s="32" t="s">
        <v>32</v>
      </c>
      <c r="H770" s="32" t="s">
        <v>372</v>
      </c>
      <c r="I770" s="33">
        <v>76.8</v>
      </c>
      <c r="J770" s="33">
        <v>77.2</v>
      </c>
      <c r="K770" s="33">
        <v>77.400000000000006</v>
      </c>
      <c r="L770" s="33">
        <v>77.5</v>
      </c>
      <c r="M770" s="33">
        <v>78.400000000000006</v>
      </c>
      <c r="N770" s="33">
        <v>78.2</v>
      </c>
      <c r="O770" s="33">
        <v>79</v>
      </c>
      <c r="P770" s="33">
        <v>79.3</v>
      </c>
      <c r="Q770" s="33">
        <v>79.5</v>
      </c>
      <c r="R770" s="33">
        <v>79.7</v>
      </c>
      <c r="S770" s="33">
        <v>80.099999999999994</v>
      </c>
      <c r="T770" s="33">
        <v>80.7</v>
      </c>
      <c r="U770" s="33">
        <v>80.599999999999994</v>
      </c>
      <c r="V770" s="33">
        <v>80.900000000000006</v>
      </c>
      <c r="W770" s="33">
        <v>81.3</v>
      </c>
      <c r="X770" s="33">
        <v>81.3</v>
      </c>
      <c r="Y770" s="33">
        <v>81.3</v>
      </c>
      <c r="Z770" s="33">
        <v>81.599999999999994</v>
      </c>
      <c r="AA770" s="33">
        <v>81.5</v>
      </c>
      <c r="AB770" s="33">
        <v>81.900000000000006</v>
      </c>
      <c r="AC770" s="33">
        <v>81.5</v>
      </c>
      <c r="AD770" s="33">
        <v>81.5</v>
      </c>
      <c r="AE770" s="33">
        <v>81.8</v>
      </c>
      <c r="AF770" s="33">
        <v>82.4</v>
      </c>
      <c r="AG770" s="34"/>
      <c r="AH770" s="34"/>
      <c r="AI770" s="34"/>
    </row>
    <row r="771" spans="1:35" ht="14.5" x14ac:dyDescent="0.35">
      <c r="A771" s="8" t="str">
        <f t="shared" si="14"/>
        <v>LebenserwartungRumänien</v>
      </c>
      <c r="B771" s="8">
        <v>771</v>
      </c>
      <c r="C771" s="32" t="s">
        <v>266</v>
      </c>
      <c r="D771" s="32" t="s">
        <v>99</v>
      </c>
      <c r="E771" s="32" t="s">
        <v>91</v>
      </c>
      <c r="F771" s="32" t="s">
        <v>67</v>
      </c>
      <c r="G771" s="32" t="s">
        <v>32</v>
      </c>
      <c r="H771" s="32" t="s">
        <v>372</v>
      </c>
      <c r="I771" s="33">
        <v>71.2</v>
      </c>
      <c r="J771" s="33">
        <v>71.099999999999994</v>
      </c>
      <c r="K771" s="33">
        <v>70.900000000000006</v>
      </c>
      <c r="L771" s="33">
        <v>71</v>
      </c>
      <c r="M771" s="33">
        <v>71.400000000000006</v>
      </c>
      <c r="N771" s="33">
        <v>71.900000000000006</v>
      </c>
      <c r="O771" s="33">
        <v>72.5</v>
      </c>
      <c r="P771" s="33">
        <v>73.099999999999994</v>
      </c>
      <c r="Q771" s="33">
        <v>73.5</v>
      </c>
      <c r="R771" s="33">
        <v>73.7</v>
      </c>
      <c r="S771" s="33">
        <v>73.7</v>
      </c>
      <c r="T771" s="33">
        <v>74.400000000000006</v>
      </c>
      <c r="U771" s="33">
        <v>74.400000000000006</v>
      </c>
      <c r="V771" s="33">
        <v>75.099999999999994</v>
      </c>
      <c r="W771" s="33">
        <v>75</v>
      </c>
      <c r="X771" s="33">
        <v>74.900000000000006</v>
      </c>
      <c r="Y771" s="33">
        <v>75.2</v>
      </c>
      <c r="Z771" s="33">
        <v>75.2</v>
      </c>
      <c r="AA771" s="33">
        <v>75.3</v>
      </c>
      <c r="AB771" s="33">
        <v>75.599999999999994</v>
      </c>
      <c r="AC771" s="33">
        <v>74.2</v>
      </c>
      <c r="AD771" s="33">
        <v>72.8</v>
      </c>
      <c r="AE771" s="33">
        <v>75.099999999999994</v>
      </c>
      <c r="AF771" s="33">
        <v>76.599999999999994</v>
      </c>
      <c r="AG771" s="34"/>
      <c r="AH771" s="34"/>
      <c r="AI771" s="34"/>
    </row>
    <row r="772" spans="1:35" ht="14.5" x14ac:dyDescent="0.35">
      <c r="A772" s="8" t="str">
        <f t="shared" si="14"/>
        <v>LebenserwartungSchweden</v>
      </c>
      <c r="B772" s="8">
        <v>772</v>
      </c>
      <c r="C772" s="32" t="s">
        <v>266</v>
      </c>
      <c r="D772" s="32" t="s">
        <v>13</v>
      </c>
      <c r="E772" s="32" t="s">
        <v>91</v>
      </c>
      <c r="F772" s="32" t="s">
        <v>67</v>
      </c>
      <c r="G772" s="32" t="s">
        <v>32</v>
      </c>
      <c r="H772" s="32" t="s">
        <v>372</v>
      </c>
      <c r="I772" s="33">
        <v>79.8</v>
      </c>
      <c r="J772" s="33">
        <v>79.900000000000006</v>
      </c>
      <c r="K772" s="33">
        <v>80</v>
      </c>
      <c r="L772" s="33">
        <v>80.3</v>
      </c>
      <c r="M772" s="33">
        <v>80.7</v>
      </c>
      <c r="N772" s="33">
        <v>80.7</v>
      </c>
      <c r="O772" s="33">
        <v>81</v>
      </c>
      <c r="P772" s="33">
        <v>81.099999999999994</v>
      </c>
      <c r="Q772" s="33">
        <v>81.3</v>
      </c>
      <c r="R772" s="33">
        <v>81.5</v>
      </c>
      <c r="S772" s="33">
        <v>81.599999999999994</v>
      </c>
      <c r="T772" s="33">
        <v>81.900000000000006</v>
      </c>
      <c r="U772" s="33">
        <v>81.8</v>
      </c>
      <c r="V772" s="33">
        <v>82</v>
      </c>
      <c r="W772" s="33">
        <v>82.3</v>
      </c>
      <c r="X772" s="33">
        <v>82.2</v>
      </c>
      <c r="Y772" s="33">
        <v>82.4</v>
      </c>
      <c r="Z772" s="33">
        <v>82.5</v>
      </c>
      <c r="AA772" s="33">
        <v>82.6</v>
      </c>
      <c r="AB772" s="33">
        <v>83.2</v>
      </c>
      <c r="AC772" s="33">
        <v>82.4</v>
      </c>
      <c r="AD772" s="33">
        <v>83.1</v>
      </c>
      <c r="AE772" s="33">
        <v>83.1</v>
      </c>
      <c r="AF772" s="33">
        <v>83.4</v>
      </c>
      <c r="AG772" s="34"/>
      <c r="AH772" s="34"/>
      <c r="AI772" s="34"/>
    </row>
    <row r="773" spans="1:35" ht="14.5" x14ac:dyDescent="0.35">
      <c r="A773" s="8" t="str">
        <f t="shared" si="14"/>
        <v>LebenserwartungSlowakei</v>
      </c>
      <c r="B773" s="8">
        <v>773</v>
      </c>
      <c r="C773" s="32" t="s">
        <v>266</v>
      </c>
      <c r="D773" s="32" t="s">
        <v>23</v>
      </c>
      <c r="E773" s="32" t="s">
        <v>91</v>
      </c>
      <c r="F773" s="32" t="s">
        <v>67</v>
      </c>
      <c r="G773" s="32" t="s">
        <v>32</v>
      </c>
      <c r="H773" s="32" t="s">
        <v>372</v>
      </c>
      <c r="I773" s="33">
        <v>73.3</v>
      </c>
      <c r="J773" s="33">
        <v>73.599999999999994</v>
      </c>
      <c r="K773" s="33">
        <v>73.8</v>
      </c>
      <c r="L773" s="33">
        <v>73.8</v>
      </c>
      <c r="M773" s="33">
        <v>74.2</v>
      </c>
      <c r="N773" s="33">
        <v>74.099999999999994</v>
      </c>
      <c r="O773" s="33">
        <v>74.5</v>
      </c>
      <c r="P773" s="33">
        <v>74.599999999999994</v>
      </c>
      <c r="Q773" s="33">
        <v>74.900000000000006</v>
      </c>
      <c r="R773" s="33">
        <v>75.3</v>
      </c>
      <c r="S773" s="33">
        <v>75.599999999999994</v>
      </c>
      <c r="T773" s="33">
        <v>76.099999999999994</v>
      </c>
      <c r="U773" s="33">
        <v>76.3</v>
      </c>
      <c r="V773" s="33">
        <v>76.599999999999994</v>
      </c>
      <c r="W773" s="33">
        <v>77</v>
      </c>
      <c r="X773" s="33">
        <v>76.7</v>
      </c>
      <c r="Y773" s="33">
        <v>77.3</v>
      </c>
      <c r="Z773" s="33">
        <v>77.3</v>
      </c>
      <c r="AA773" s="33">
        <v>77.400000000000006</v>
      </c>
      <c r="AB773" s="33">
        <v>77.8</v>
      </c>
      <c r="AC773" s="33">
        <v>77</v>
      </c>
      <c r="AD773" s="33">
        <v>74.599999999999994</v>
      </c>
      <c r="AE773" s="33">
        <v>77</v>
      </c>
      <c r="AF773" s="33">
        <v>78.099999999999994</v>
      </c>
      <c r="AG773" s="34"/>
      <c r="AH773" s="34"/>
      <c r="AI773" s="34"/>
    </row>
    <row r="774" spans="1:35" ht="14.5" x14ac:dyDescent="0.35">
      <c r="A774" s="8" t="str">
        <f t="shared" si="14"/>
        <v>LebenserwartungSlowenien</v>
      </c>
      <c r="B774" s="8">
        <v>774</v>
      </c>
      <c r="C774" s="32" t="s">
        <v>266</v>
      </c>
      <c r="D774" s="32" t="s">
        <v>26</v>
      </c>
      <c r="E774" s="32" t="s">
        <v>91</v>
      </c>
      <c r="F774" s="32" t="s">
        <v>67</v>
      </c>
      <c r="G774" s="32" t="s">
        <v>32</v>
      </c>
      <c r="H774" s="32" t="s">
        <v>372</v>
      </c>
      <c r="I774" s="33">
        <v>76.2</v>
      </c>
      <c r="J774" s="33">
        <v>76.400000000000006</v>
      </c>
      <c r="K774" s="33">
        <v>76.599999999999994</v>
      </c>
      <c r="L774" s="33">
        <v>76.400000000000006</v>
      </c>
      <c r="M774" s="33">
        <v>77.2</v>
      </c>
      <c r="N774" s="33">
        <v>77.5</v>
      </c>
      <c r="O774" s="33">
        <v>78.3</v>
      </c>
      <c r="P774" s="33">
        <v>78.400000000000006</v>
      </c>
      <c r="Q774" s="33">
        <v>79.099999999999994</v>
      </c>
      <c r="R774" s="33">
        <v>79.400000000000006</v>
      </c>
      <c r="S774" s="33">
        <v>79.8</v>
      </c>
      <c r="T774" s="33">
        <v>80.099999999999994</v>
      </c>
      <c r="U774" s="33">
        <v>80.3</v>
      </c>
      <c r="V774" s="33">
        <v>80.5</v>
      </c>
      <c r="W774" s="33">
        <v>81.2</v>
      </c>
      <c r="X774" s="33">
        <v>80.900000000000006</v>
      </c>
      <c r="Y774" s="33">
        <v>81.2</v>
      </c>
      <c r="Z774" s="33">
        <v>81.2</v>
      </c>
      <c r="AA774" s="33">
        <v>81.5</v>
      </c>
      <c r="AB774" s="33">
        <v>81.599999999999994</v>
      </c>
      <c r="AC774" s="33">
        <v>80.599999999999994</v>
      </c>
      <c r="AD774" s="33">
        <v>80.7</v>
      </c>
      <c r="AE774" s="33">
        <v>81.3</v>
      </c>
      <c r="AF774" s="33">
        <v>82</v>
      </c>
      <c r="AG774" s="34"/>
      <c r="AH774" s="34"/>
      <c r="AI774" s="34"/>
    </row>
    <row r="775" spans="1:35" ht="14.5" x14ac:dyDescent="0.35">
      <c r="A775" s="8" t="str">
        <f t="shared" si="14"/>
        <v>LebenserwartungSpanien</v>
      </c>
      <c r="B775" s="8">
        <v>775</v>
      </c>
      <c r="C775" s="32" t="s">
        <v>266</v>
      </c>
      <c r="D775" s="32" t="s">
        <v>8</v>
      </c>
      <c r="E775" s="32" t="s">
        <v>91</v>
      </c>
      <c r="F775" s="32" t="s">
        <v>67</v>
      </c>
      <c r="G775" s="32" t="s">
        <v>32</v>
      </c>
      <c r="H775" s="32" t="s">
        <v>372</v>
      </c>
      <c r="I775" s="33">
        <v>79.3</v>
      </c>
      <c r="J775" s="33">
        <v>79.8</v>
      </c>
      <c r="K775" s="33">
        <v>79.8</v>
      </c>
      <c r="L775" s="33">
        <v>79.7</v>
      </c>
      <c r="M775" s="33">
        <v>80.400000000000006</v>
      </c>
      <c r="N775" s="33">
        <v>80.3</v>
      </c>
      <c r="O775" s="33">
        <v>81.099999999999994</v>
      </c>
      <c r="P775" s="33">
        <v>81.099999999999994</v>
      </c>
      <c r="Q775" s="33">
        <v>81.5</v>
      </c>
      <c r="R775" s="33">
        <v>81.900000000000006</v>
      </c>
      <c r="S775" s="33">
        <v>82.4</v>
      </c>
      <c r="T775" s="33">
        <v>82.6</v>
      </c>
      <c r="U775" s="33">
        <v>82.5</v>
      </c>
      <c r="V775" s="33">
        <v>83.2</v>
      </c>
      <c r="W775" s="33">
        <v>83.3</v>
      </c>
      <c r="X775" s="33">
        <v>83</v>
      </c>
      <c r="Y775" s="33">
        <v>83.5</v>
      </c>
      <c r="Z775" s="33">
        <v>83.4</v>
      </c>
      <c r="AA775" s="33">
        <v>83.5</v>
      </c>
      <c r="AB775" s="33">
        <v>84</v>
      </c>
      <c r="AC775" s="33">
        <v>82.3</v>
      </c>
      <c r="AD775" s="33">
        <v>83.3</v>
      </c>
      <c r="AE775" s="33">
        <v>83.2</v>
      </c>
      <c r="AF775" s="33">
        <v>84</v>
      </c>
      <c r="AG775" s="34"/>
      <c r="AH775" s="34"/>
      <c r="AI775" s="34"/>
    </row>
    <row r="776" spans="1:35" ht="14.5" x14ac:dyDescent="0.35">
      <c r="A776" s="8" t="str">
        <f t="shared" si="14"/>
        <v>LebenserwartungTschechische Republik</v>
      </c>
      <c r="B776" s="8">
        <v>776</v>
      </c>
      <c r="C776" s="32" t="s">
        <v>266</v>
      </c>
      <c r="D776" s="32" t="s">
        <v>22</v>
      </c>
      <c r="E776" s="32" t="s">
        <v>91</v>
      </c>
      <c r="F776" s="32" t="s">
        <v>67</v>
      </c>
      <c r="G776" s="32" t="s">
        <v>32</v>
      </c>
      <c r="H776" s="32" t="s">
        <v>372</v>
      </c>
      <c r="I776" s="33">
        <v>75.099999999999994</v>
      </c>
      <c r="J776" s="33">
        <v>75.3</v>
      </c>
      <c r="K776" s="33">
        <v>75.400000000000006</v>
      </c>
      <c r="L776" s="33">
        <v>75.3</v>
      </c>
      <c r="M776" s="33">
        <v>75.900000000000006</v>
      </c>
      <c r="N776" s="33">
        <v>76.099999999999994</v>
      </c>
      <c r="O776" s="33">
        <v>76.7</v>
      </c>
      <c r="P776" s="33">
        <v>77</v>
      </c>
      <c r="Q776" s="33">
        <v>77.3</v>
      </c>
      <c r="R776" s="33">
        <v>77.400000000000006</v>
      </c>
      <c r="S776" s="33">
        <v>77.7</v>
      </c>
      <c r="T776" s="33">
        <v>78</v>
      </c>
      <c r="U776" s="33">
        <v>78.099999999999994</v>
      </c>
      <c r="V776" s="33">
        <v>78.3</v>
      </c>
      <c r="W776" s="33">
        <v>78.900000000000006</v>
      </c>
      <c r="X776" s="33">
        <v>78.7</v>
      </c>
      <c r="Y776" s="33">
        <v>79.099999999999994</v>
      </c>
      <c r="Z776" s="33">
        <v>79.099999999999994</v>
      </c>
      <c r="AA776" s="33">
        <v>79.099999999999994</v>
      </c>
      <c r="AB776" s="33">
        <v>79.3</v>
      </c>
      <c r="AC776" s="33">
        <v>78.3</v>
      </c>
      <c r="AD776" s="33">
        <v>77.2</v>
      </c>
      <c r="AE776" s="33">
        <v>79</v>
      </c>
      <c r="AF776" s="33">
        <v>80</v>
      </c>
      <c r="AG776" s="34"/>
      <c r="AH776" s="34"/>
      <c r="AI776" s="34"/>
    </row>
    <row r="777" spans="1:35" ht="14.5" x14ac:dyDescent="0.35">
      <c r="A777" s="8" t="str">
        <f t="shared" si="14"/>
        <v>LebenserwartungUngarn</v>
      </c>
      <c r="B777" s="8">
        <v>777</v>
      </c>
      <c r="C777" s="32" t="s">
        <v>266</v>
      </c>
      <c r="D777" s="32" t="s">
        <v>24</v>
      </c>
      <c r="E777" s="32" t="s">
        <v>91</v>
      </c>
      <c r="F777" s="32" t="s">
        <v>67</v>
      </c>
      <c r="G777" s="32" t="s">
        <v>32</v>
      </c>
      <c r="H777" s="32" t="s">
        <v>372</v>
      </c>
      <c r="I777" s="33">
        <v>71.900000000000006</v>
      </c>
      <c r="J777" s="33">
        <v>72.5</v>
      </c>
      <c r="K777" s="33">
        <v>72.599999999999994</v>
      </c>
      <c r="L777" s="33">
        <v>72.599999999999994</v>
      </c>
      <c r="M777" s="33">
        <v>73</v>
      </c>
      <c r="N777" s="33">
        <v>73</v>
      </c>
      <c r="O777" s="33">
        <v>73.5</v>
      </c>
      <c r="P777" s="33">
        <v>73.599999999999994</v>
      </c>
      <c r="Q777" s="33">
        <v>74.2</v>
      </c>
      <c r="R777" s="33">
        <v>74.400000000000006</v>
      </c>
      <c r="S777" s="33">
        <v>74.7</v>
      </c>
      <c r="T777" s="33">
        <v>75.099999999999994</v>
      </c>
      <c r="U777" s="33">
        <v>75.3</v>
      </c>
      <c r="V777" s="33">
        <v>75.8</v>
      </c>
      <c r="W777" s="33">
        <v>76</v>
      </c>
      <c r="X777" s="33">
        <v>75.7</v>
      </c>
      <c r="Y777" s="33">
        <v>76.2</v>
      </c>
      <c r="Z777" s="33">
        <v>76</v>
      </c>
      <c r="AA777" s="33">
        <v>76.2</v>
      </c>
      <c r="AB777" s="33">
        <v>76.5</v>
      </c>
      <c r="AC777" s="33">
        <v>75.5</v>
      </c>
      <c r="AD777" s="33">
        <v>74.099999999999994</v>
      </c>
      <c r="AE777" s="33">
        <v>76</v>
      </c>
      <c r="AF777" s="33">
        <v>76.900000000000006</v>
      </c>
      <c r="AG777" s="34"/>
      <c r="AH777" s="34"/>
      <c r="AI777" s="34"/>
    </row>
    <row r="778" spans="1:35" ht="14.5" x14ac:dyDescent="0.35">
      <c r="A778" s="8" t="str">
        <f t="shared" si="14"/>
        <v>LebenserwartungVereinigtes Königreich Großbritannien und Nordirland</v>
      </c>
      <c r="B778" s="8">
        <v>778</v>
      </c>
      <c r="C778" s="32" t="s">
        <v>266</v>
      </c>
      <c r="D778" s="32" t="s">
        <v>57</v>
      </c>
      <c r="E778" s="32" t="s">
        <v>91</v>
      </c>
      <c r="F778" s="32" t="s">
        <v>67</v>
      </c>
      <c r="G778" s="32" t="s">
        <v>32</v>
      </c>
      <c r="H778" s="32" t="s">
        <v>372</v>
      </c>
      <c r="I778" s="33">
        <v>78</v>
      </c>
      <c r="J778" s="33">
        <v>78.2</v>
      </c>
      <c r="K778" s="33">
        <v>78.3</v>
      </c>
      <c r="L778" s="33">
        <v>78.400000000000006</v>
      </c>
      <c r="M778" s="33">
        <v>79</v>
      </c>
      <c r="N778" s="33">
        <v>79.2</v>
      </c>
      <c r="O778" s="33">
        <v>79.5</v>
      </c>
      <c r="P778" s="33">
        <v>79.7</v>
      </c>
      <c r="Q778" s="33">
        <v>79.8</v>
      </c>
      <c r="R778" s="33">
        <v>80.400000000000006</v>
      </c>
      <c r="S778" s="33">
        <v>80.599999999999994</v>
      </c>
      <c r="T778" s="33">
        <v>81</v>
      </c>
      <c r="U778" s="33">
        <v>81</v>
      </c>
      <c r="V778" s="33">
        <v>81.099999999999994</v>
      </c>
      <c r="W778" s="33">
        <v>81.400000000000006</v>
      </c>
      <c r="X778" s="33">
        <v>81</v>
      </c>
      <c r="Y778" s="33">
        <v>81.2</v>
      </c>
      <c r="Z778" s="33">
        <v>81.3</v>
      </c>
      <c r="AA778" s="33">
        <v>81.3</v>
      </c>
      <c r="AB778" s="33">
        <v>81.3</v>
      </c>
      <c r="AC778" s="33">
        <v>80.3</v>
      </c>
      <c r="AD778" s="33">
        <v>80.5</v>
      </c>
      <c r="AE778" s="33">
        <v>80.900000000000006</v>
      </c>
      <c r="AF778" s="34"/>
      <c r="AG778" s="34"/>
      <c r="AH778" s="34"/>
      <c r="AI778" s="34"/>
    </row>
    <row r="779" spans="1:35" ht="14.5" x14ac:dyDescent="0.35">
      <c r="A779" s="8" t="str">
        <f t="shared" si="14"/>
        <v>LebenserwartungZypern</v>
      </c>
      <c r="B779" s="8">
        <v>779</v>
      </c>
      <c r="C779" s="32" t="s">
        <v>266</v>
      </c>
      <c r="D779" s="32" t="s">
        <v>30</v>
      </c>
      <c r="E779" s="32" t="s">
        <v>91</v>
      </c>
      <c r="F779" s="32" t="s">
        <v>67</v>
      </c>
      <c r="G779" s="32" t="s">
        <v>32</v>
      </c>
      <c r="H779" s="32" t="s">
        <v>372</v>
      </c>
      <c r="I779" s="33">
        <v>77.7</v>
      </c>
      <c r="J779" s="33">
        <v>79</v>
      </c>
      <c r="K779" s="33">
        <v>78.7</v>
      </c>
      <c r="L779" s="33">
        <v>79</v>
      </c>
      <c r="M779" s="33">
        <v>79.099999999999994</v>
      </c>
      <c r="N779" s="33">
        <v>78.7</v>
      </c>
      <c r="O779" s="33">
        <v>80.099999999999994</v>
      </c>
      <c r="P779" s="33">
        <v>79.8</v>
      </c>
      <c r="Q779" s="33">
        <v>80.599999999999994</v>
      </c>
      <c r="R779" s="33">
        <v>81</v>
      </c>
      <c r="S779" s="33">
        <v>81.5</v>
      </c>
      <c r="T779" s="33">
        <v>81.2</v>
      </c>
      <c r="U779" s="33">
        <v>81.099999999999994</v>
      </c>
      <c r="V779" s="33">
        <v>82.5</v>
      </c>
      <c r="W779" s="33">
        <v>82.3</v>
      </c>
      <c r="X779" s="33">
        <v>81.8</v>
      </c>
      <c r="Y779" s="33">
        <v>82.7</v>
      </c>
      <c r="Z779" s="33">
        <v>82.2</v>
      </c>
      <c r="AA779" s="33">
        <v>82.9</v>
      </c>
      <c r="AB779" s="33">
        <v>82.3</v>
      </c>
      <c r="AC779" s="33">
        <v>82.4</v>
      </c>
      <c r="AD779" s="33">
        <v>81.3</v>
      </c>
      <c r="AE779" s="33">
        <v>81.599999999999994</v>
      </c>
      <c r="AF779" s="33">
        <v>82.5</v>
      </c>
      <c r="AG779" s="34"/>
      <c r="AH779" s="34"/>
      <c r="AI779" s="34"/>
    </row>
    <row r="780" spans="1:35" ht="14.5" x14ac:dyDescent="0.35">
      <c r="A780" s="8" t="str">
        <f t="shared" si="14"/>
        <v>LeistungsbilanzsaldoBelgien</v>
      </c>
      <c r="B780" s="8">
        <v>780</v>
      </c>
      <c r="C780" s="32" t="s">
        <v>272</v>
      </c>
      <c r="D780" s="32" t="s">
        <v>9</v>
      </c>
      <c r="E780" s="32" t="s">
        <v>61</v>
      </c>
      <c r="F780" s="32" t="s">
        <v>343</v>
      </c>
      <c r="G780" s="32" t="s">
        <v>32</v>
      </c>
      <c r="H780" s="32" t="s">
        <v>376</v>
      </c>
      <c r="I780" s="33">
        <v>4.3141645999999998</v>
      </c>
      <c r="J780" s="33">
        <v>4.5404523000000001</v>
      </c>
      <c r="K780" s="33">
        <v>6.2823529000000002</v>
      </c>
      <c r="L780" s="33">
        <v>5.9802945000000003</v>
      </c>
      <c r="M780" s="33">
        <v>4.8925660999999998</v>
      </c>
      <c r="N780" s="33">
        <v>3.9286203</v>
      </c>
      <c r="O780" s="33">
        <v>4.155386</v>
      </c>
      <c r="P780" s="33">
        <v>4.4604356999999997</v>
      </c>
      <c r="Q780" s="33">
        <v>1.7181289</v>
      </c>
      <c r="R780" s="33">
        <v>2.7552598000000001</v>
      </c>
      <c r="S780" s="33">
        <v>2.0550464000000002</v>
      </c>
      <c r="T780" s="33">
        <v>-1.1962390000000001</v>
      </c>
      <c r="U780" s="33">
        <v>0.94814880000000001</v>
      </c>
      <c r="V780" s="33">
        <v>1.2129757000000001</v>
      </c>
      <c r="W780" s="33">
        <v>1.0440828</v>
      </c>
      <c r="X780" s="33">
        <v>0.70241469999999995</v>
      </c>
      <c r="Y780" s="33">
        <v>-0.33384130000000001</v>
      </c>
      <c r="Z780" s="33">
        <v>-0.1838716</v>
      </c>
      <c r="AA780" s="33">
        <v>-1.4586332</v>
      </c>
      <c r="AB780" s="33">
        <v>0.12568699999999999</v>
      </c>
      <c r="AC780" s="33">
        <v>0.91665589999999997</v>
      </c>
      <c r="AD780" s="33">
        <v>1.8596973000000001</v>
      </c>
      <c r="AE780" s="33">
        <v>-1.3151423</v>
      </c>
      <c r="AF780" s="33">
        <v>-0.63256239999999997</v>
      </c>
      <c r="AG780" s="33">
        <v>0.41202650000000002</v>
      </c>
      <c r="AH780" s="33">
        <v>0.3006548</v>
      </c>
      <c r="AI780" s="33">
        <v>0.26199250000000002</v>
      </c>
    </row>
    <row r="781" spans="1:35" ht="14.5" x14ac:dyDescent="0.35">
      <c r="A781" s="8" t="str">
        <f t="shared" si="14"/>
        <v>LeistungsbilanzsaldoBulgarien</v>
      </c>
      <c r="B781" s="8">
        <v>781</v>
      </c>
      <c r="C781" s="32" t="s">
        <v>272</v>
      </c>
      <c r="D781" s="32" t="s">
        <v>25</v>
      </c>
      <c r="E781" s="32" t="s">
        <v>61</v>
      </c>
      <c r="F781" s="32" t="s">
        <v>343</v>
      </c>
      <c r="G781" s="32" t="s">
        <v>32</v>
      </c>
      <c r="H781" s="32" t="s">
        <v>376</v>
      </c>
      <c r="I781" s="33">
        <v>-5.4357920999999996</v>
      </c>
      <c r="J781" s="33">
        <v>-5.5372807000000002</v>
      </c>
      <c r="K781" s="33">
        <v>-2.4364878999999999</v>
      </c>
      <c r="L781" s="33">
        <v>-5.3067165000000003</v>
      </c>
      <c r="M781" s="33">
        <v>-6.3126163000000002</v>
      </c>
      <c r="N781" s="33">
        <v>-11.351070399999999</v>
      </c>
      <c r="O781" s="33">
        <v>-17.103127799999999</v>
      </c>
      <c r="P781" s="33">
        <v>-23.760045999999999</v>
      </c>
      <c r="Q781" s="33">
        <v>-22.1209232</v>
      </c>
      <c r="R781" s="33">
        <v>-8.1494126999999992</v>
      </c>
      <c r="S781" s="33">
        <v>-0.65284509999999996</v>
      </c>
      <c r="T781" s="33">
        <v>0.5998793</v>
      </c>
      <c r="U781" s="33">
        <v>-0.14363010000000001</v>
      </c>
      <c r="V781" s="33">
        <v>2.0311496</v>
      </c>
      <c r="W781" s="33">
        <v>0.35422239999999999</v>
      </c>
      <c r="X781" s="33">
        <v>0.61807679999999998</v>
      </c>
      <c r="Y781" s="33">
        <v>5.2540108999999999</v>
      </c>
      <c r="Z781" s="33">
        <v>6.0693317000000002</v>
      </c>
      <c r="AA781" s="34"/>
      <c r="AB781" s="33">
        <v>1.662312</v>
      </c>
      <c r="AC781" s="33">
        <v>0.44293260000000001</v>
      </c>
      <c r="AD781" s="33">
        <v>-1.0765248999999999</v>
      </c>
      <c r="AE781" s="33">
        <v>-2.5932580000000001</v>
      </c>
      <c r="AF781" s="33">
        <v>0.88547089999999995</v>
      </c>
      <c r="AG781" s="33">
        <v>0.31388169999999999</v>
      </c>
      <c r="AH781" s="33">
        <v>-0.22020429999999999</v>
      </c>
      <c r="AI781" s="33">
        <v>-1.2168182000000001</v>
      </c>
    </row>
    <row r="782" spans="1:35" ht="14.5" x14ac:dyDescent="0.35">
      <c r="A782" s="8" t="str">
        <f t="shared" si="14"/>
        <v>LeistungsbilanzsaldoDänemark</v>
      </c>
      <c r="B782" s="8">
        <v>782</v>
      </c>
      <c r="C782" s="32" t="s">
        <v>272</v>
      </c>
      <c r="D782" s="32" t="s">
        <v>5</v>
      </c>
      <c r="E782" s="32" t="s">
        <v>61</v>
      </c>
      <c r="F782" s="32" t="s">
        <v>343</v>
      </c>
      <c r="G782" s="32" t="s">
        <v>32</v>
      </c>
      <c r="H782" s="32" t="s">
        <v>376</v>
      </c>
      <c r="I782" s="33">
        <v>1.6468541999999999</v>
      </c>
      <c r="J782" s="33">
        <v>3.2134193999999998</v>
      </c>
      <c r="K782" s="33">
        <v>3.0132216999999999</v>
      </c>
      <c r="L782" s="33">
        <v>3.5227073</v>
      </c>
      <c r="M782" s="33">
        <v>3.1465727999999999</v>
      </c>
      <c r="N782" s="33">
        <v>4.0581014</v>
      </c>
      <c r="O782" s="33">
        <v>3.1769348000000002</v>
      </c>
      <c r="P782" s="33">
        <v>1.2937540000000001</v>
      </c>
      <c r="Q782" s="33">
        <v>2.8699454000000002</v>
      </c>
      <c r="R782" s="33">
        <v>3.5851378999999999</v>
      </c>
      <c r="S782" s="33">
        <v>6.4111792999999997</v>
      </c>
      <c r="T782" s="33">
        <v>6.3456871000000001</v>
      </c>
      <c r="U782" s="33">
        <v>6.0643297</v>
      </c>
      <c r="V782" s="33">
        <v>7.3678600999999997</v>
      </c>
      <c r="W782" s="33">
        <v>8.4015684000000004</v>
      </c>
      <c r="X782" s="33">
        <v>7.9568776000000003</v>
      </c>
      <c r="Y782" s="33">
        <v>7.0877261000000003</v>
      </c>
      <c r="Z782" s="33">
        <v>7.3229711000000002</v>
      </c>
      <c r="AA782" s="33">
        <v>6.3071244999999996</v>
      </c>
      <c r="AB782" s="33">
        <v>7.4460959999999998</v>
      </c>
      <c r="AC782" s="33">
        <v>7.2263199</v>
      </c>
      <c r="AD782" s="33">
        <v>8.6784525000000006</v>
      </c>
      <c r="AE782" s="33">
        <v>11.6582077</v>
      </c>
      <c r="AF782" s="33">
        <v>9.8355917999999996</v>
      </c>
      <c r="AG782" s="33">
        <v>10.564742799999999</v>
      </c>
      <c r="AH782" s="33">
        <v>10.058768600000001</v>
      </c>
      <c r="AI782" s="33">
        <v>9.7823737000000008</v>
      </c>
    </row>
    <row r="783" spans="1:35" ht="14.5" x14ac:dyDescent="0.35">
      <c r="A783" s="8" t="str">
        <f t="shared" si="14"/>
        <v>LeistungsbilanzsaldoDeutschland</v>
      </c>
      <c r="B783" s="8">
        <v>783</v>
      </c>
      <c r="C783" s="32" t="s">
        <v>272</v>
      </c>
      <c r="D783" s="32" t="s">
        <v>2</v>
      </c>
      <c r="E783" s="32" t="s">
        <v>61</v>
      </c>
      <c r="F783" s="32" t="s">
        <v>343</v>
      </c>
      <c r="G783" s="32" t="s">
        <v>32</v>
      </c>
      <c r="H783" s="32" t="s">
        <v>376</v>
      </c>
      <c r="I783" s="33">
        <v>-1.7854023999999999</v>
      </c>
      <c r="J783" s="33">
        <v>-0.41661920000000002</v>
      </c>
      <c r="K783" s="33">
        <v>1.7299492999999999</v>
      </c>
      <c r="L783" s="33">
        <v>1.2606155999999999</v>
      </c>
      <c r="M783" s="33">
        <v>4.3044168000000003</v>
      </c>
      <c r="N783" s="33">
        <v>4.4438043</v>
      </c>
      <c r="O783" s="33">
        <v>5.6050252</v>
      </c>
      <c r="P783" s="33">
        <v>6.6115442</v>
      </c>
      <c r="Q783" s="33">
        <v>5.3797379999999997</v>
      </c>
      <c r="R783" s="33">
        <v>5.7080329000000001</v>
      </c>
      <c r="S783" s="33">
        <v>5.7168413999999999</v>
      </c>
      <c r="T783" s="33">
        <v>6.2074524999999996</v>
      </c>
      <c r="U783" s="33">
        <v>7.1615995000000003</v>
      </c>
      <c r="V783" s="33">
        <v>6.5732331999999998</v>
      </c>
      <c r="W783" s="33">
        <v>7.4202808999999998</v>
      </c>
      <c r="X783" s="33">
        <v>8.1958096000000005</v>
      </c>
      <c r="Y783" s="33">
        <v>8.9601421999999999</v>
      </c>
      <c r="Z783" s="33">
        <v>8.2106565000000007</v>
      </c>
      <c r="AA783" s="33">
        <v>8.5826826999999994</v>
      </c>
      <c r="AB783" s="33">
        <v>7.9766781</v>
      </c>
      <c r="AC783" s="33">
        <v>6.3766154000000004</v>
      </c>
      <c r="AD783" s="33">
        <v>7.0242570000000004</v>
      </c>
      <c r="AE783" s="33">
        <v>4.6325227</v>
      </c>
      <c r="AF783" s="33">
        <v>6.1917789000000001</v>
      </c>
      <c r="AG783" s="33">
        <v>7.1111677000000002</v>
      </c>
      <c r="AH783" s="33">
        <v>6.7603157999999999</v>
      </c>
      <c r="AI783" s="33">
        <v>6.4767011999999999</v>
      </c>
    </row>
    <row r="784" spans="1:35" ht="14.5" x14ac:dyDescent="0.35">
      <c r="A784" s="8" t="str">
        <f t="shared" si="14"/>
        <v>LeistungsbilanzsaldoEstland</v>
      </c>
      <c r="B784" s="8">
        <v>784</v>
      </c>
      <c r="C784" s="32" t="s">
        <v>272</v>
      </c>
      <c r="D784" s="32" t="s">
        <v>18</v>
      </c>
      <c r="E784" s="32" t="s">
        <v>61</v>
      </c>
      <c r="F784" s="32" t="s">
        <v>343</v>
      </c>
      <c r="G784" s="32" t="s">
        <v>32</v>
      </c>
      <c r="H784" s="32" t="s">
        <v>376</v>
      </c>
      <c r="I784" s="33">
        <v>-5.3441225000000001</v>
      </c>
      <c r="J784" s="33">
        <v>-7.1081563000000001</v>
      </c>
      <c r="K784" s="33">
        <v>-11.0644791</v>
      </c>
      <c r="L784" s="33">
        <v>-12.8895322</v>
      </c>
      <c r="M784" s="33">
        <v>-11.9201973</v>
      </c>
      <c r="N784" s="33">
        <v>-8.6772307000000009</v>
      </c>
      <c r="O784" s="33">
        <v>-14.9388851</v>
      </c>
      <c r="P784" s="33">
        <v>-14.8660298</v>
      </c>
      <c r="Q784" s="33">
        <v>-8.6669891999999997</v>
      </c>
      <c r="R784" s="33">
        <v>2.5452607999999999</v>
      </c>
      <c r="S784" s="33">
        <v>1.7829609</v>
      </c>
      <c r="T784" s="33">
        <v>1.3086359999999999</v>
      </c>
      <c r="U784" s="33">
        <v>-1.8807335000000001</v>
      </c>
      <c r="V784" s="33">
        <v>-0.14084260000000001</v>
      </c>
      <c r="W784" s="33">
        <v>0.58431920000000004</v>
      </c>
      <c r="X784" s="33">
        <v>1.4738078999999999</v>
      </c>
      <c r="Y784" s="33">
        <v>0.97440349999999998</v>
      </c>
      <c r="Z784" s="33">
        <v>2.3148430000000002</v>
      </c>
      <c r="AA784" s="33">
        <v>0.5539655</v>
      </c>
      <c r="AB784" s="33">
        <v>2.0094436</v>
      </c>
      <c r="AC784" s="33">
        <v>-2.5272359999999998</v>
      </c>
      <c r="AD784" s="33">
        <v>-3.6124787999999999</v>
      </c>
      <c r="AE784" s="33">
        <v>-3.8972022000000002</v>
      </c>
      <c r="AF784" s="33">
        <v>-1.7389071</v>
      </c>
      <c r="AG784" s="33">
        <v>-1.4557717999999999</v>
      </c>
      <c r="AH784" s="33">
        <v>-0.955013</v>
      </c>
      <c r="AI784" s="33">
        <v>-0.68195269999999997</v>
      </c>
    </row>
    <row r="785" spans="1:35" ht="14.5" x14ac:dyDescent="0.35">
      <c r="A785" s="8" t="str">
        <f t="shared" si="14"/>
        <v>LeistungsbilanzsaldoEU27</v>
      </c>
      <c r="B785" s="8">
        <v>785</v>
      </c>
      <c r="C785" s="32" t="s">
        <v>272</v>
      </c>
      <c r="D785" s="32" t="s">
        <v>367</v>
      </c>
      <c r="E785" s="32" t="s">
        <v>61</v>
      </c>
      <c r="F785" s="32" t="s">
        <v>343</v>
      </c>
      <c r="G785" s="32" t="s">
        <v>32</v>
      </c>
      <c r="H785" s="32" t="s">
        <v>376</v>
      </c>
      <c r="I785" s="33">
        <v>-0.41476790000000002</v>
      </c>
      <c r="J785" s="33">
        <v>8.9198399999999997E-2</v>
      </c>
      <c r="K785" s="33">
        <v>0.69726940000000004</v>
      </c>
      <c r="L785" s="33">
        <v>0.44095450000000003</v>
      </c>
      <c r="M785" s="33">
        <v>0.8917638</v>
      </c>
      <c r="N785" s="33">
        <v>0.48107250000000001</v>
      </c>
      <c r="O785" s="33">
        <v>0.327519</v>
      </c>
      <c r="P785" s="33">
        <v>-7.0699600000000001E-2</v>
      </c>
      <c r="Q785" s="33">
        <v>-0.79497200000000001</v>
      </c>
      <c r="R785" s="33">
        <v>0.53443629999999998</v>
      </c>
      <c r="S785" s="33">
        <v>0.60563259999999997</v>
      </c>
      <c r="T785" s="33">
        <v>0.84116999999999997</v>
      </c>
      <c r="U785" s="33">
        <v>2.0601674000000001</v>
      </c>
      <c r="V785" s="33">
        <v>2.7225443</v>
      </c>
      <c r="W785" s="33">
        <v>2.9831758000000002</v>
      </c>
      <c r="X785" s="33">
        <v>3.0101589</v>
      </c>
      <c r="Y785" s="33">
        <v>3.4067430000000001</v>
      </c>
      <c r="Z785" s="33">
        <v>3.2621829</v>
      </c>
      <c r="AA785" s="34"/>
      <c r="AB785" s="33">
        <v>2.8193511999999998</v>
      </c>
      <c r="AC785" s="33">
        <v>2.4038479000000001</v>
      </c>
      <c r="AD785" s="33">
        <v>3.2479990999999999</v>
      </c>
      <c r="AE785" s="33">
        <v>0.8864879</v>
      </c>
      <c r="AF785" s="33">
        <v>2.5543714999999998</v>
      </c>
      <c r="AG785" s="33">
        <v>3.5845598000000001</v>
      </c>
      <c r="AH785" s="33">
        <v>3.3761868000000002</v>
      </c>
      <c r="AI785" s="33">
        <v>3.3289007000000002</v>
      </c>
    </row>
    <row r="786" spans="1:35" ht="14.5" x14ac:dyDescent="0.35">
      <c r="A786" s="8" t="str">
        <f t="shared" si="14"/>
        <v>LeistungsbilanzsaldoFinnland</v>
      </c>
      <c r="B786" s="8">
        <v>786</v>
      </c>
      <c r="C786" s="32" t="s">
        <v>272</v>
      </c>
      <c r="D786" s="32" t="s">
        <v>14</v>
      </c>
      <c r="E786" s="32" t="s">
        <v>61</v>
      </c>
      <c r="F786" s="32" t="s">
        <v>343</v>
      </c>
      <c r="G786" s="32" t="s">
        <v>32</v>
      </c>
      <c r="H786" s="32" t="s">
        <v>376</v>
      </c>
      <c r="I786" s="33">
        <v>7.4802398999999999</v>
      </c>
      <c r="J786" s="33">
        <v>8.1811454999999995</v>
      </c>
      <c r="K786" s="33">
        <v>8.2666397000000007</v>
      </c>
      <c r="L786" s="33">
        <v>4.8835309000000002</v>
      </c>
      <c r="M786" s="33">
        <v>5.9360846</v>
      </c>
      <c r="N786" s="33">
        <v>3.2502156000000002</v>
      </c>
      <c r="O786" s="33">
        <v>3.9482590000000002</v>
      </c>
      <c r="P786" s="33">
        <v>4.0789270000000002</v>
      </c>
      <c r="Q786" s="33">
        <v>2.7217083</v>
      </c>
      <c r="R786" s="33">
        <v>2.0238258999999998</v>
      </c>
      <c r="S786" s="33">
        <v>1.3611697</v>
      </c>
      <c r="T786" s="33">
        <v>-1.5521995</v>
      </c>
      <c r="U786" s="33">
        <v>-2.2307838000000002</v>
      </c>
      <c r="V786" s="33">
        <v>-1.8924112</v>
      </c>
      <c r="W786" s="33">
        <v>-1.3655242999999999</v>
      </c>
      <c r="X786" s="33">
        <v>-0.90678999999999998</v>
      </c>
      <c r="Y786" s="33">
        <v>-1.971101</v>
      </c>
      <c r="Z786" s="33">
        <v>-0.65552319999999997</v>
      </c>
      <c r="AA786" s="33">
        <v>-1.6127294000000001</v>
      </c>
      <c r="AB786" s="33">
        <v>-0.1366773</v>
      </c>
      <c r="AC786" s="33">
        <v>0.42472720000000003</v>
      </c>
      <c r="AD786" s="33">
        <v>0.33123760000000002</v>
      </c>
      <c r="AE786" s="33">
        <v>-2.1798109000000001</v>
      </c>
      <c r="AF786" s="33">
        <v>-0.41526419999999997</v>
      </c>
      <c r="AG786" s="33">
        <v>-0.60305660000000005</v>
      </c>
      <c r="AH786" s="33">
        <v>-0.91479619999999995</v>
      </c>
      <c r="AI786" s="33">
        <v>-0.85764689999999999</v>
      </c>
    </row>
    <row r="787" spans="1:35" ht="14.5" x14ac:dyDescent="0.35">
      <c r="A787" s="8" t="str">
        <f t="shared" si="14"/>
        <v>LeistungsbilanzsaldoFrankreich</v>
      </c>
      <c r="B787" s="8">
        <v>787</v>
      </c>
      <c r="C787" s="32" t="s">
        <v>272</v>
      </c>
      <c r="D787" s="32" t="s">
        <v>0</v>
      </c>
      <c r="E787" s="32" t="s">
        <v>61</v>
      </c>
      <c r="F787" s="32" t="s">
        <v>343</v>
      </c>
      <c r="G787" s="32" t="s">
        <v>32</v>
      </c>
      <c r="H787" s="32" t="s">
        <v>376</v>
      </c>
      <c r="I787" s="33">
        <v>1.8839954999999999</v>
      </c>
      <c r="J787" s="33">
        <v>2.3294476</v>
      </c>
      <c r="K787" s="33">
        <v>2.0454843</v>
      </c>
      <c r="L787" s="33">
        <v>1.6589033</v>
      </c>
      <c r="M787" s="33">
        <v>1.3349034</v>
      </c>
      <c r="N787" s="33">
        <v>0.73693240000000004</v>
      </c>
      <c r="O787" s="33">
        <v>0.41214600000000001</v>
      </c>
      <c r="P787" s="33">
        <v>-7.5123499999999996E-2</v>
      </c>
      <c r="Q787" s="33">
        <v>-0.19846739999999999</v>
      </c>
      <c r="R787" s="33">
        <v>8.0962300000000001E-2</v>
      </c>
      <c r="S787" s="33">
        <v>-0.2859061</v>
      </c>
      <c r="T787" s="33">
        <v>-0.60201009999999999</v>
      </c>
      <c r="U787" s="33">
        <v>-0.71638630000000003</v>
      </c>
      <c r="V787" s="33">
        <v>-0.46837040000000002</v>
      </c>
      <c r="W787" s="33">
        <v>-0.71068690000000001</v>
      </c>
      <c r="X787" s="33">
        <v>-0.1626464</v>
      </c>
      <c r="Y787" s="33">
        <v>-0.40708490000000003</v>
      </c>
      <c r="Z787" s="33">
        <v>-0.63567759999999995</v>
      </c>
      <c r="AA787" s="33">
        <v>-0.71157619999999999</v>
      </c>
      <c r="AB787" s="33">
        <v>0.42783369999999998</v>
      </c>
      <c r="AC787" s="33">
        <v>-1.9151773000000001</v>
      </c>
      <c r="AD787" s="33">
        <v>4.8869599999999999E-2</v>
      </c>
      <c r="AE787" s="33">
        <v>-1.9196365</v>
      </c>
      <c r="AF787" s="33">
        <v>-2.0079897999999998</v>
      </c>
      <c r="AG787" s="33">
        <v>-0.49272870000000002</v>
      </c>
      <c r="AH787" s="33">
        <v>-0.29709760000000002</v>
      </c>
      <c r="AI787" s="33">
        <v>-0.25872830000000002</v>
      </c>
    </row>
    <row r="788" spans="1:35" ht="14.5" x14ac:dyDescent="0.35">
      <c r="A788" s="8" t="str">
        <f t="shared" si="14"/>
        <v>LeistungsbilanzsaldoGriechenland</v>
      </c>
      <c r="B788" s="8">
        <v>788</v>
      </c>
      <c r="C788" s="32" t="s">
        <v>272</v>
      </c>
      <c r="D788" s="32" t="s">
        <v>6</v>
      </c>
      <c r="E788" s="32" t="s">
        <v>61</v>
      </c>
      <c r="F788" s="32" t="s">
        <v>343</v>
      </c>
      <c r="G788" s="32" t="s">
        <v>32</v>
      </c>
      <c r="H788" s="32" t="s">
        <v>376</v>
      </c>
      <c r="I788" s="33">
        <v>-9.0981150999999993</v>
      </c>
      <c r="J788" s="33">
        <v>-9.4261602</v>
      </c>
      <c r="K788" s="33">
        <v>-8.2201599999999999</v>
      </c>
      <c r="L788" s="33">
        <v>-10.198119999999999</v>
      </c>
      <c r="M788" s="33">
        <v>-8.9559949000000003</v>
      </c>
      <c r="N788" s="33">
        <v>-9.7350212999999997</v>
      </c>
      <c r="O788" s="33">
        <v>-11.535109800000001</v>
      </c>
      <c r="P788" s="33">
        <v>-14.294466999999999</v>
      </c>
      <c r="Q788" s="33">
        <v>-14.932184299999999</v>
      </c>
      <c r="R788" s="33">
        <v>-11.813751099999999</v>
      </c>
      <c r="S788" s="33">
        <v>-10.264810499999999</v>
      </c>
      <c r="T788" s="33">
        <v>-9.1432120999999995</v>
      </c>
      <c r="U788" s="33">
        <v>-4.5789932999999996</v>
      </c>
      <c r="V788" s="33">
        <v>-2.2250874</v>
      </c>
      <c r="W788" s="33">
        <v>-2.0433989000000001</v>
      </c>
      <c r="X788" s="33">
        <v>-2.013693</v>
      </c>
      <c r="Y788" s="33">
        <v>-2.7485813000000001</v>
      </c>
      <c r="Z788" s="33">
        <v>-2.5972263</v>
      </c>
      <c r="AA788" s="33">
        <v>-4.0724874</v>
      </c>
      <c r="AB788" s="33">
        <v>-2.6915095999999998</v>
      </c>
      <c r="AC788" s="33">
        <v>-8.2446696999999993</v>
      </c>
      <c r="AD788" s="33">
        <v>-8.2570633999999998</v>
      </c>
      <c r="AE788" s="33">
        <v>-10.774062900000001</v>
      </c>
      <c r="AF788" s="33">
        <v>-7.9899193999999998</v>
      </c>
      <c r="AG788" s="33">
        <v>-7.0868270999999998</v>
      </c>
      <c r="AH788" s="33">
        <v>-7.5313496999999998</v>
      </c>
      <c r="AI788" s="33">
        <v>-7.2028413000000002</v>
      </c>
    </row>
    <row r="789" spans="1:35" ht="14.5" x14ac:dyDescent="0.35">
      <c r="A789" s="8" t="str">
        <f t="shared" si="14"/>
        <v>LeistungsbilanzsaldoIrland</v>
      </c>
      <c r="B789" s="8">
        <v>789</v>
      </c>
      <c r="C789" s="32" t="s">
        <v>272</v>
      </c>
      <c r="D789" s="32" t="s">
        <v>4</v>
      </c>
      <c r="E789" s="32" t="s">
        <v>61</v>
      </c>
      <c r="F789" s="32" t="s">
        <v>343</v>
      </c>
      <c r="G789" s="32" t="s">
        <v>32</v>
      </c>
      <c r="H789" s="32" t="s">
        <v>376</v>
      </c>
      <c r="I789" s="33">
        <v>0.61364879999999999</v>
      </c>
      <c r="J789" s="33">
        <v>0.17914769999999999</v>
      </c>
      <c r="K789" s="33">
        <v>0.2469818</v>
      </c>
      <c r="L789" s="33">
        <v>0.49213180000000001</v>
      </c>
      <c r="M789" s="33">
        <v>-9.8163299999999995E-2</v>
      </c>
      <c r="N789" s="33">
        <v>-3.5379627</v>
      </c>
      <c r="O789" s="33">
        <v>-5.3532074999999999</v>
      </c>
      <c r="P789" s="33">
        <v>-6.5095087999999999</v>
      </c>
      <c r="Q789" s="33">
        <v>-6.2546314000000001</v>
      </c>
      <c r="R789" s="33">
        <v>-4.6693920999999996</v>
      </c>
      <c r="S789" s="33">
        <v>-0.98185829999999996</v>
      </c>
      <c r="T789" s="33">
        <v>-1.451389</v>
      </c>
      <c r="U789" s="33">
        <v>-3.1880063999999999</v>
      </c>
      <c r="V789" s="33">
        <v>2.3948385999999999</v>
      </c>
      <c r="W789" s="33">
        <v>2.0600565</v>
      </c>
      <c r="X789" s="33">
        <v>6.1318029000000003</v>
      </c>
      <c r="Y789" s="33">
        <v>-1.2429352</v>
      </c>
      <c r="Z789" s="33">
        <v>1.1430598000000001</v>
      </c>
      <c r="AA789" s="33">
        <v>4.2909793000000001</v>
      </c>
      <c r="AB789" s="33">
        <v>-20.724292999999999</v>
      </c>
      <c r="AC789" s="33">
        <v>-7.0706056000000004</v>
      </c>
      <c r="AD789" s="33">
        <v>12.165253</v>
      </c>
      <c r="AE789" s="33">
        <v>8.7617784000000007</v>
      </c>
      <c r="AF789" s="33">
        <v>8.0914979000000002</v>
      </c>
      <c r="AG789" s="33">
        <v>13.6429749</v>
      </c>
      <c r="AH789" s="33">
        <v>9.6660413999999992</v>
      </c>
      <c r="AI789" s="33">
        <v>9.8105887999999997</v>
      </c>
    </row>
    <row r="790" spans="1:35" ht="14.5" x14ac:dyDescent="0.35">
      <c r="A790" s="8" t="str">
        <f t="shared" si="14"/>
        <v>LeistungsbilanzsaldoItalien</v>
      </c>
      <c r="B790" s="8">
        <v>790</v>
      </c>
      <c r="C790" s="32" t="s">
        <v>272</v>
      </c>
      <c r="D790" s="32" t="s">
        <v>3</v>
      </c>
      <c r="E790" s="32" t="s">
        <v>61</v>
      </c>
      <c r="F790" s="32" t="s">
        <v>343</v>
      </c>
      <c r="G790" s="32" t="s">
        <v>32</v>
      </c>
      <c r="H790" s="32" t="s">
        <v>376</v>
      </c>
      <c r="I790" s="33">
        <v>-0.27235310000000001</v>
      </c>
      <c r="J790" s="33">
        <v>0.15361949999999999</v>
      </c>
      <c r="K790" s="33">
        <v>-0.49625150000000001</v>
      </c>
      <c r="L790" s="33">
        <v>-0.78430109999999997</v>
      </c>
      <c r="M790" s="33">
        <v>-0.48039730000000003</v>
      </c>
      <c r="N790" s="33">
        <v>-0.87989709999999999</v>
      </c>
      <c r="O790" s="33">
        <v>-1.4699677</v>
      </c>
      <c r="P790" s="33">
        <v>-1.3618056999999999</v>
      </c>
      <c r="Q790" s="33">
        <v>-2.7229901000000001</v>
      </c>
      <c r="R790" s="33">
        <v>-1.8214176</v>
      </c>
      <c r="S790" s="33">
        <v>-3.2239296999999998</v>
      </c>
      <c r="T790" s="33">
        <v>-2.7411691</v>
      </c>
      <c r="U790" s="33">
        <v>-0.20021449999999999</v>
      </c>
      <c r="V790" s="33">
        <v>1.0317896</v>
      </c>
      <c r="W790" s="33">
        <v>1.7555972</v>
      </c>
      <c r="X790" s="33">
        <v>1.2440256000000001</v>
      </c>
      <c r="Y790" s="33">
        <v>2.4625354000000002</v>
      </c>
      <c r="Z790" s="33">
        <v>2.4393964000000001</v>
      </c>
      <c r="AA790" s="33">
        <v>2.5019963000000001</v>
      </c>
      <c r="AB790" s="33">
        <v>3.1570005999999999</v>
      </c>
      <c r="AC790" s="33">
        <v>3.7617455999999998</v>
      </c>
      <c r="AD790" s="33">
        <v>2.0981733999999999</v>
      </c>
      <c r="AE790" s="33">
        <v>-1.7494061000000001</v>
      </c>
      <c r="AF790" s="33">
        <v>-1.6964300000000002E-2</v>
      </c>
      <c r="AG790" s="33">
        <v>1.1421736</v>
      </c>
      <c r="AH790" s="33">
        <v>1.199338</v>
      </c>
      <c r="AI790" s="33">
        <v>1.4212756</v>
      </c>
    </row>
    <row r="791" spans="1:35" ht="14.5" x14ac:dyDescent="0.35">
      <c r="A791" s="8" t="str">
        <f t="shared" si="14"/>
        <v>LeistungsbilanzsaldoKroatien</v>
      </c>
      <c r="B791" s="8">
        <v>791</v>
      </c>
      <c r="C791" s="32" t="s">
        <v>272</v>
      </c>
      <c r="D791" s="32" t="s">
        <v>27</v>
      </c>
      <c r="E791" s="32" t="s">
        <v>61</v>
      </c>
      <c r="F791" s="32" t="s">
        <v>343</v>
      </c>
      <c r="G791" s="32" t="s">
        <v>32</v>
      </c>
      <c r="H791" s="32" t="s">
        <v>376</v>
      </c>
      <c r="I791" s="33">
        <v>-1.0412942000000001</v>
      </c>
      <c r="J791" s="33">
        <v>-1.9722944</v>
      </c>
      <c r="K791" s="33">
        <v>-6.0162370000000003</v>
      </c>
      <c r="L791" s="33">
        <v>-8.9025549999999996</v>
      </c>
      <c r="M791" s="33">
        <v>-5.7573537999999997</v>
      </c>
      <c r="N791" s="33">
        <v>-6.9914607999999996</v>
      </c>
      <c r="O791" s="33">
        <v>-7.7070338999999999</v>
      </c>
      <c r="P791" s="33">
        <v>-7.7622694000000001</v>
      </c>
      <c r="Q791" s="33">
        <v>-10.610612</v>
      </c>
      <c r="R791" s="33">
        <v>-6.4783274999999998</v>
      </c>
      <c r="S791" s="33">
        <v>-2.1602576</v>
      </c>
      <c r="T791" s="33">
        <v>-1.6539025999999999</v>
      </c>
      <c r="U791" s="33">
        <v>-1.8648057</v>
      </c>
      <c r="V791" s="33">
        <v>-1.3197928999999999</v>
      </c>
      <c r="W791" s="33">
        <v>6.6077200000000003E-2</v>
      </c>
      <c r="X791" s="33">
        <v>2.1011134</v>
      </c>
      <c r="Y791" s="33">
        <v>1.8279719000000001</v>
      </c>
      <c r="Z791" s="33">
        <v>2.9534832999999998</v>
      </c>
      <c r="AA791" s="33">
        <v>0.81245769999999995</v>
      </c>
      <c r="AB791" s="33">
        <v>2.2213848</v>
      </c>
      <c r="AC791" s="33">
        <v>-1.5962288</v>
      </c>
      <c r="AD791" s="33">
        <v>0.42209659999999999</v>
      </c>
      <c r="AE791" s="33">
        <v>-3.4434631000000002</v>
      </c>
      <c r="AF791" s="33">
        <v>0.75342920000000002</v>
      </c>
      <c r="AG791" s="33">
        <v>0.36229470000000003</v>
      </c>
      <c r="AH791" s="33">
        <v>0.50349409999999994</v>
      </c>
      <c r="AI791" s="33">
        <v>0.57476050000000001</v>
      </c>
    </row>
    <row r="792" spans="1:35" ht="14.5" x14ac:dyDescent="0.35">
      <c r="A792" s="8" t="str">
        <f t="shared" si="14"/>
        <v>LeistungsbilanzsaldoLettland</v>
      </c>
      <c r="B792" s="8">
        <v>792</v>
      </c>
      <c r="C792" s="32" t="s">
        <v>272</v>
      </c>
      <c r="D792" s="32" t="s">
        <v>19</v>
      </c>
      <c r="E792" s="32" t="s">
        <v>61</v>
      </c>
      <c r="F792" s="32" t="s">
        <v>343</v>
      </c>
      <c r="G792" s="32" t="s">
        <v>32</v>
      </c>
      <c r="H792" s="32" t="s">
        <v>376</v>
      </c>
      <c r="I792" s="33">
        <v>-5.7829547999999997</v>
      </c>
      <c r="J792" s="33">
        <v>-8.5116443000000004</v>
      </c>
      <c r="K792" s="33">
        <v>-7.4553957999999998</v>
      </c>
      <c r="L792" s="33">
        <v>-8.9116318000000003</v>
      </c>
      <c r="M792" s="33">
        <v>-12.7114171</v>
      </c>
      <c r="N792" s="33">
        <v>-12.162300399999999</v>
      </c>
      <c r="O792" s="33">
        <v>-21.789944200000001</v>
      </c>
      <c r="P792" s="33">
        <v>-21.6470713</v>
      </c>
      <c r="Q792" s="33">
        <v>-12.7262504</v>
      </c>
      <c r="R792" s="33">
        <v>8.0003831000000005</v>
      </c>
      <c r="S792" s="33">
        <v>1.8175313</v>
      </c>
      <c r="T792" s="33">
        <v>-3.4296232999999998</v>
      </c>
      <c r="U792" s="33">
        <v>-3.7668572999999999</v>
      </c>
      <c r="V792" s="33">
        <v>-2.6004966999999999</v>
      </c>
      <c r="W792" s="33">
        <v>-1.4676283999999999</v>
      </c>
      <c r="X792" s="33">
        <v>-0.10587820000000001</v>
      </c>
      <c r="Y792" s="33">
        <v>1.7757244999999999</v>
      </c>
      <c r="Z792" s="33">
        <v>1.4722991999999999</v>
      </c>
      <c r="AA792" s="33">
        <v>-0.39323789999999997</v>
      </c>
      <c r="AB792" s="33">
        <v>-0.17127200000000001</v>
      </c>
      <c r="AC792" s="33">
        <v>3.0393501000000001</v>
      </c>
      <c r="AD792" s="33">
        <v>-4.0664946999999998</v>
      </c>
      <c r="AE792" s="33">
        <v>-5.4689468999999997</v>
      </c>
      <c r="AF792" s="33">
        <v>-3.9322050000000002</v>
      </c>
      <c r="AG792" s="33">
        <v>-3.1778449000000002</v>
      </c>
      <c r="AH792" s="33">
        <v>-2.0881782000000002</v>
      </c>
      <c r="AI792" s="33">
        <v>-2.2685379999999999</v>
      </c>
    </row>
    <row r="793" spans="1:35" ht="14.5" x14ac:dyDescent="0.35">
      <c r="A793" s="8" t="str">
        <f t="shared" si="14"/>
        <v>LeistungsbilanzsaldoLitauen</v>
      </c>
      <c r="B793" s="8">
        <v>793</v>
      </c>
      <c r="C793" s="32" t="s">
        <v>272</v>
      </c>
      <c r="D793" s="32" t="s">
        <v>20</v>
      </c>
      <c r="E793" s="32" t="s">
        <v>61</v>
      </c>
      <c r="F793" s="32" t="s">
        <v>343</v>
      </c>
      <c r="G793" s="32" t="s">
        <v>32</v>
      </c>
      <c r="H793" s="32" t="s">
        <v>376</v>
      </c>
      <c r="I793" s="33">
        <v>-5.8435987999999996</v>
      </c>
      <c r="J793" s="33">
        <v>-4.7406768000000001</v>
      </c>
      <c r="K793" s="33">
        <v>-5.1992060999999996</v>
      </c>
      <c r="L793" s="33">
        <v>-6.7760961999999996</v>
      </c>
      <c r="M793" s="33">
        <v>-7.7755450000000002</v>
      </c>
      <c r="N793" s="33">
        <v>-7.3761625999999998</v>
      </c>
      <c r="O793" s="33">
        <v>-10.7437252</v>
      </c>
      <c r="P793" s="33">
        <v>-15.3855506</v>
      </c>
      <c r="Q793" s="33">
        <v>-13.272425200000001</v>
      </c>
      <c r="R793" s="33">
        <v>1.9656728999999999</v>
      </c>
      <c r="S793" s="33">
        <v>0.1729359</v>
      </c>
      <c r="T793" s="33">
        <v>-3.746229</v>
      </c>
      <c r="U793" s="33">
        <v>-1.6058155999999999</v>
      </c>
      <c r="V793" s="33">
        <v>1.6850361</v>
      </c>
      <c r="W793" s="33">
        <v>3.5319292</v>
      </c>
      <c r="X793" s="33">
        <v>-2.5819755999999998</v>
      </c>
      <c r="Y793" s="33">
        <v>-1.0699962000000001</v>
      </c>
      <c r="Z793" s="33">
        <v>0.55040210000000001</v>
      </c>
      <c r="AA793" s="33">
        <v>0.35662519999999998</v>
      </c>
      <c r="AB793" s="33">
        <v>3.7559686000000001</v>
      </c>
      <c r="AC793" s="33">
        <v>7.2065812999999999</v>
      </c>
      <c r="AD793" s="33">
        <v>1.4447511</v>
      </c>
      <c r="AE793" s="33">
        <v>-6.0987353999999998</v>
      </c>
      <c r="AF793" s="33">
        <v>1.0992124999999999</v>
      </c>
      <c r="AG793" s="33">
        <v>2.6741136999999999</v>
      </c>
      <c r="AH793" s="33">
        <v>2.4650439</v>
      </c>
      <c r="AI793" s="33">
        <v>2.3966470000000002</v>
      </c>
    </row>
    <row r="794" spans="1:35" ht="14.5" x14ac:dyDescent="0.35">
      <c r="A794" s="8" t="str">
        <f t="shared" si="14"/>
        <v>LeistungsbilanzsaldoLuxemburg</v>
      </c>
      <c r="B794" s="8">
        <v>794</v>
      </c>
      <c r="C794" s="32" t="s">
        <v>272</v>
      </c>
      <c r="D794" s="32" t="s">
        <v>10</v>
      </c>
      <c r="E794" s="32" t="s">
        <v>61</v>
      </c>
      <c r="F794" s="32" t="s">
        <v>343</v>
      </c>
      <c r="G794" s="32" t="s">
        <v>32</v>
      </c>
      <c r="H794" s="32" t="s">
        <v>376</v>
      </c>
      <c r="I794" s="33">
        <v>10.712593699999999</v>
      </c>
      <c r="J794" s="33">
        <v>10.0574165</v>
      </c>
      <c r="K794" s="33">
        <v>7.4131115000000003</v>
      </c>
      <c r="L794" s="33">
        <v>3.2797898999999999</v>
      </c>
      <c r="M794" s="33">
        <v>9.3318797999999994</v>
      </c>
      <c r="N794" s="33">
        <v>10.0980846</v>
      </c>
      <c r="O794" s="33">
        <v>5.4639275999999999</v>
      </c>
      <c r="P794" s="33">
        <v>11.8498269</v>
      </c>
      <c r="Q794" s="33">
        <v>7.242769</v>
      </c>
      <c r="R794" s="33">
        <v>1.9003481</v>
      </c>
      <c r="S794" s="33">
        <v>-0.50539210000000001</v>
      </c>
      <c r="T794" s="33">
        <v>-1.0148121999999999</v>
      </c>
      <c r="U794" s="33">
        <v>6.7144906000000004</v>
      </c>
      <c r="V794" s="33">
        <v>4.4838025999999997</v>
      </c>
      <c r="W794" s="33">
        <v>5.3072600000000003</v>
      </c>
      <c r="X794" s="33">
        <v>-0.97779369999999999</v>
      </c>
      <c r="Y794" s="33">
        <v>1.8278513999999999</v>
      </c>
      <c r="Z794" s="33">
        <v>2.9665398000000001</v>
      </c>
      <c r="AA794" s="33">
        <v>3.9558452000000002</v>
      </c>
      <c r="AB794" s="33">
        <v>-0.52169149999999997</v>
      </c>
      <c r="AC794" s="33">
        <v>4.0226724000000003</v>
      </c>
      <c r="AD794" s="33">
        <v>1.1745300000000001</v>
      </c>
      <c r="AE794" s="33">
        <v>0.39056350000000001</v>
      </c>
      <c r="AF794" s="33">
        <v>-4.6554251999999998</v>
      </c>
      <c r="AG794" s="33">
        <v>-4.4795742000000001</v>
      </c>
      <c r="AH794" s="33">
        <v>-4.3015620999999999</v>
      </c>
      <c r="AI794" s="33">
        <v>-3.9802333000000001</v>
      </c>
    </row>
    <row r="795" spans="1:35" ht="14.5" x14ac:dyDescent="0.35">
      <c r="A795" s="8" t="str">
        <f t="shared" si="14"/>
        <v>LeistungsbilanzsaldoMalta</v>
      </c>
      <c r="B795" s="8">
        <v>795</v>
      </c>
      <c r="C795" s="32" t="s">
        <v>272</v>
      </c>
      <c r="D795" s="32" t="s">
        <v>16</v>
      </c>
      <c r="E795" s="32" t="s">
        <v>61</v>
      </c>
      <c r="F795" s="32" t="s">
        <v>343</v>
      </c>
      <c r="G795" s="32" t="s">
        <v>32</v>
      </c>
      <c r="H795" s="32" t="s">
        <v>376</v>
      </c>
      <c r="I795" s="33">
        <v>-12.070759000000001</v>
      </c>
      <c r="J795" s="33">
        <v>-3.6380919999999999</v>
      </c>
      <c r="K795" s="33">
        <v>2.3278998</v>
      </c>
      <c r="L795" s="33">
        <v>-2.8674835999999999</v>
      </c>
      <c r="M795" s="33">
        <v>-4.4565061999999998</v>
      </c>
      <c r="N795" s="33">
        <v>-8.0627434999999998</v>
      </c>
      <c r="O795" s="33">
        <v>-9.1142760000000003</v>
      </c>
      <c r="P795" s="33">
        <v>-2.9663268</v>
      </c>
      <c r="Q795" s="33">
        <v>-2.2945489000000001</v>
      </c>
      <c r="R795" s="33">
        <v>-8.3035791999999997</v>
      </c>
      <c r="S795" s="33">
        <v>-6.0245002000000003</v>
      </c>
      <c r="T795" s="33">
        <v>-1.9636532</v>
      </c>
      <c r="U795" s="33">
        <v>-0.38505450000000002</v>
      </c>
      <c r="V795" s="33">
        <v>0.1377719</v>
      </c>
      <c r="W795" s="33">
        <v>5.5372655999999996</v>
      </c>
      <c r="X795" s="33">
        <v>2.6392014000000001</v>
      </c>
      <c r="Y795" s="33">
        <v>3.6288868000000001</v>
      </c>
      <c r="Z795" s="33">
        <v>10.3548641</v>
      </c>
      <c r="AA795" s="33">
        <v>10.179466700000001</v>
      </c>
      <c r="AB795" s="33">
        <v>7.6414812999999997</v>
      </c>
      <c r="AC795" s="33">
        <v>4.2134480999999999</v>
      </c>
      <c r="AD795" s="33">
        <v>3.6045017000000001</v>
      </c>
      <c r="AE795" s="33">
        <v>-1.8036141999999999</v>
      </c>
      <c r="AF795" s="33">
        <v>4.6081871000000003</v>
      </c>
      <c r="AG795" s="33">
        <v>5.7154141999999997</v>
      </c>
      <c r="AH795" s="33">
        <v>5.6645481999999996</v>
      </c>
      <c r="AI795" s="33">
        <v>5.9247832999999996</v>
      </c>
    </row>
    <row r="796" spans="1:35" ht="14.5" x14ac:dyDescent="0.35">
      <c r="A796" s="8" t="str">
        <f t="shared" si="14"/>
        <v>LeistungsbilanzsaldoNiederlande</v>
      </c>
      <c r="B796" s="8">
        <v>796</v>
      </c>
      <c r="C796" s="32" t="s">
        <v>272</v>
      </c>
      <c r="D796" s="32" t="s">
        <v>1</v>
      </c>
      <c r="E796" s="32" t="s">
        <v>61</v>
      </c>
      <c r="F796" s="32" t="s">
        <v>343</v>
      </c>
      <c r="G796" s="32" t="s">
        <v>32</v>
      </c>
      <c r="H796" s="32" t="s">
        <v>376</v>
      </c>
      <c r="I796" s="33">
        <v>4.7749734000000004</v>
      </c>
      <c r="J796" s="33">
        <v>3.1583568</v>
      </c>
      <c r="K796" s="33">
        <v>3.0779418000000001</v>
      </c>
      <c r="L796" s="33">
        <v>4.3724910000000001</v>
      </c>
      <c r="M796" s="33">
        <v>5.1603449000000001</v>
      </c>
      <c r="N796" s="33">
        <v>5.9211169000000003</v>
      </c>
      <c r="O796" s="33">
        <v>6.6280359999999998</v>
      </c>
      <c r="P796" s="33">
        <v>4.8564891000000001</v>
      </c>
      <c r="Q796" s="33">
        <v>2.7191812</v>
      </c>
      <c r="R796" s="33">
        <v>3.542678</v>
      </c>
      <c r="S796" s="33">
        <v>6.6335211000000003</v>
      </c>
      <c r="T796" s="33">
        <v>7.2597646999999998</v>
      </c>
      <c r="U796" s="33">
        <v>7.8086450000000003</v>
      </c>
      <c r="V796" s="33">
        <v>8.2693402999999996</v>
      </c>
      <c r="W796" s="33">
        <v>8.8617164000000006</v>
      </c>
      <c r="X796" s="33">
        <v>4.8787500000000001</v>
      </c>
      <c r="Y796" s="33">
        <v>7.3161383999999998</v>
      </c>
      <c r="Z796" s="33">
        <v>8.1290677999999996</v>
      </c>
      <c r="AA796" s="33">
        <v>8.9951007999999995</v>
      </c>
      <c r="AB796" s="33">
        <v>6.8405950000000004</v>
      </c>
      <c r="AC796" s="33">
        <v>5.5842090000000004</v>
      </c>
      <c r="AD796" s="33">
        <v>10.017609800000001</v>
      </c>
      <c r="AE796" s="33">
        <v>6.6146786999999998</v>
      </c>
      <c r="AF796" s="33">
        <v>9.8541681000000008</v>
      </c>
      <c r="AG796" s="33">
        <v>11.065215500000001</v>
      </c>
      <c r="AH796" s="33">
        <v>11.123286200000001</v>
      </c>
      <c r="AI796" s="33">
        <v>11.0244658</v>
      </c>
    </row>
    <row r="797" spans="1:35" ht="14.5" x14ac:dyDescent="0.35">
      <c r="A797" s="8" t="str">
        <f t="shared" si="14"/>
        <v>LeistungsbilanzsaldoÖsterreich</v>
      </c>
      <c r="B797" s="8">
        <v>797</v>
      </c>
      <c r="C797" s="32" t="s">
        <v>272</v>
      </c>
      <c r="D797" s="32" t="s">
        <v>56</v>
      </c>
      <c r="E797" s="32" t="s">
        <v>61</v>
      </c>
      <c r="F797" s="32" t="s">
        <v>343</v>
      </c>
      <c r="G797" s="32" t="s">
        <v>32</v>
      </c>
      <c r="H797" s="32" t="s">
        <v>376</v>
      </c>
      <c r="I797" s="33">
        <v>-0.69781190000000004</v>
      </c>
      <c r="J797" s="33">
        <v>-0.84745959999999998</v>
      </c>
      <c r="K797" s="33">
        <v>2.0890947999999998</v>
      </c>
      <c r="L797" s="33">
        <v>1.5113524</v>
      </c>
      <c r="M797" s="33">
        <v>1.8679503</v>
      </c>
      <c r="N797" s="33">
        <v>2.0168419000000002</v>
      </c>
      <c r="O797" s="33">
        <v>2.7990439999999999</v>
      </c>
      <c r="P797" s="33">
        <v>3.3335667999999998</v>
      </c>
      <c r="Q797" s="33">
        <v>4.2244853999999998</v>
      </c>
      <c r="R797" s="33">
        <v>2.3402394000000002</v>
      </c>
      <c r="S797" s="33">
        <v>3.3171841</v>
      </c>
      <c r="T797" s="33">
        <v>2.1452974999999999</v>
      </c>
      <c r="U797" s="33">
        <v>1.9027168000000001</v>
      </c>
      <c r="V797" s="33">
        <v>1.8283472999999999</v>
      </c>
      <c r="W797" s="33">
        <v>2.3657621999999998</v>
      </c>
      <c r="X797" s="33">
        <v>1.6978894</v>
      </c>
      <c r="Y797" s="33">
        <v>2.7030447</v>
      </c>
      <c r="Z797" s="33">
        <v>1.3815602</v>
      </c>
      <c r="AA797" s="33">
        <v>0.97645219999999999</v>
      </c>
      <c r="AB797" s="33">
        <v>2.4719061999999998</v>
      </c>
      <c r="AC797" s="33">
        <v>3.4877403</v>
      </c>
      <c r="AD797" s="33">
        <v>1.8205604</v>
      </c>
      <c r="AE797" s="33">
        <v>-0.7567062</v>
      </c>
      <c r="AF797" s="33">
        <v>1.4468329</v>
      </c>
      <c r="AG797" s="33">
        <v>1.6639562999999999</v>
      </c>
      <c r="AH797" s="33">
        <v>1.4716320000000001</v>
      </c>
      <c r="AI797" s="33">
        <v>1.4597888000000001</v>
      </c>
    </row>
    <row r="798" spans="1:35" ht="14.5" x14ac:dyDescent="0.35">
      <c r="A798" s="8" t="str">
        <f t="shared" ref="A798:A861" si="15">C798&amp;D798</f>
        <v>LeistungsbilanzsaldoPolen</v>
      </c>
      <c r="B798" s="8">
        <v>798</v>
      </c>
      <c r="C798" s="32" t="s">
        <v>272</v>
      </c>
      <c r="D798" s="32" t="s">
        <v>21</v>
      </c>
      <c r="E798" s="32" t="s">
        <v>61</v>
      </c>
      <c r="F798" s="32" t="s">
        <v>343</v>
      </c>
      <c r="G798" s="32" t="s">
        <v>32</v>
      </c>
      <c r="H798" s="32" t="s">
        <v>376</v>
      </c>
      <c r="I798" s="33">
        <v>-5.6246831999999998</v>
      </c>
      <c r="J798" s="33">
        <v>-2.6865994999999998</v>
      </c>
      <c r="K798" s="33">
        <v>-2.3599587999999998</v>
      </c>
      <c r="L798" s="33">
        <v>-1.9069389000000001</v>
      </c>
      <c r="M798" s="33">
        <v>-6.0455182000000001</v>
      </c>
      <c r="N798" s="33">
        <v>-3.1146902000000001</v>
      </c>
      <c r="O798" s="33">
        <v>-4.1117968999999999</v>
      </c>
      <c r="P798" s="33">
        <v>-6.8259587000000002</v>
      </c>
      <c r="Q798" s="33">
        <v>-6.7825256999999999</v>
      </c>
      <c r="R798" s="33">
        <v>-3.7413748999999998</v>
      </c>
      <c r="S798" s="33">
        <v>-5.6138452000000001</v>
      </c>
      <c r="T798" s="33">
        <v>-5.1798827999999997</v>
      </c>
      <c r="U798" s="33">
        <v>-4.14297</v>
      </c>
      <c r="V798" s="33">
        <v>-1.8040406</v>
      </c>
      <c r="W798" s="33">
        <v>-2.7751967999999998</v>
      </c>
      <c r="X798" s="33">
        <v>-1.3272809999999999</v>
      </c>
      <c r="Y798" s="33">
        <v>-1.1211386999999999</v>
      </c>
      <c r="Z798" s="33">
        <v>-1.1560789</v>
      </c>
      <c r="AA798" s="33">
        <v>-1.9657876000000001</v>
      </c>
      <c r="AB798" s="33">
        <v>-0.26349119999999998</v>
      </c>
      <c r="AC798" s="33">
        <v>2.280621</v>
      </c>
      <c r="AD798" s="33">
        <v>-1.3170303999999999</v>
      </c>
      <c r="AE798" s="33">
        <v>-2.5732298999999998</v>
      </c>
      <c r="AF798" s="33">
        <v>1.6695975999999999</v>
      </c>
      <c r="AG798" s="33">
        <v>0.64614479999999996</v>
      </c>
      <c r="AH798" s="33">
        <v>0.43795919999999999</v>
      </c>
      <c r="AI798" s="33">
        <v>0.34806409999999999</v>
      </c>
    </row>
    <row r="799" spans="1:35" ht="14.5" x14ac:dyDescent="0.35">
      <c r="A799" s="8" t="str">
        <f t="shared" si="15"/>
        <v>LeistungsbilanzsaldoPortugal</v>
      </c>
      <c r="B799" s="8">
        <v>799</v>
      </c>
      <c r="C799" s="32" t="s">
        <v>272</v>
      </c>
      <c r="D799" s="32" t="s">
        <v>7</v>
      </c>
      <c r="E799" s="32" t="s">
        <v>61</v>
      </c>
      <c r="F799" s="32" t="s">
        <v>343</v>
      </c>
      <c r="G799" s="32" t="s">
        <v>32</v>
      </c>
      <c r="H799" s="32" t="s">
        <v>376</v>
      </c>
      <c r="I799" s="33">
        <v>-10.8133236</v>
      </c>
      <c r="J799" s="33">
        <v>-10.094663199999999</v>
      </c>
      <c r="K799" s="33">
        <v>-8.5813360000000003</v>
      </c>
      <c r="L799" s="33">
        <v>-6.6455687000000001</v>
      </c>
      <c r="M799" s="33">
        <v>-8.2056237000000003</v>
      </c>
      <c r="N799" s="33">
        <v>-9.7863108000000008</v>
      </c>
      <c r="O799" s="33">
        <v>-10.0439028</v>
      </c>
      <c r="P799" s="33">
        <v>-9.7181727999999996</v>
      </c>
      <c r="Q799" s="33">
        <v>-12.198135600000001</v>
      </c>
      <c r="R799" s="33">
        <v>-9.8514598000000007</v>
      </c>
      <c r="S799" s="33">
        <v>-10.367654699999999</v>
      </c>
      <c r="T799" s="33">
        <v>-5.2153324999999997</v>
      </c>
      <c r="U799" s="33">
        <v>-1.7359391</v>
      </c>
      <c r="V799" s="33">
        <v>0.84377590000000002</v>
      </c>
      <c r="W799" s="33">
        <v>-8.1189899999999995E-2</v>
      </c>
      <c r="X799" s="33">
        <v>0.22728909999999999</v>
      </c>
      <c r="Y799" s="33">
        <v>0.85657450000000002</v>
      </c>
      <c r="Z799" s="33">
        <v>1.1532913</v>
      </c>
      <c r="AA799" s="33">
        <v>0.427761</v>
      </c>
      <c r="AB799" s="33">
        <v>0.41752549999999999</v>
      </c>
      <c r="AC799" s="33">
        <v>-0.9264114</v>
      </c>
      <c r="AD799" s="33">
        <v>-0.92856260000000002</v>
      </c>
      <c r="AE799" s="33">
        <v>-2.2693500000000002</v>
      </c>
      <c r="AF799" s="33">
        <v>0.20642940000000001</v>
      </c>
      <c r="AG799" s="33">
        <v>0.92791330000000005</v>
      </c>
      <c r="AH799" s="33">
        <v>0.64276979999999995</v>
      </c>
      <c r="AI799" s="33">
        <v>0.37637209999999999</v>
      </c>
    </row>
    <row r="800" spans="1:35" ht="14.5" x14ac:dyDescent="0.35">
      <c r="A800" s="8" t="str">
        <f t="shared" si="15"/>
        <v>LeistungsbilanzsaldoRumänien</v>
      </c>
      <c r="B800" s="8">
        <v>800</v>
      </c>
      <c r="C800" s="32" t="s">
        <v>272</v>
      </c>
      <c r="D800" s="32" t="s">
        <v>99</v>
      </c>
      <c r="E800" s="32" t="s">
        <v>61</v>
      </c>
      <c r="F800" s="32" t="s">
        <v>343</v>
      </c>
      <c r="G800" s="32" t="s">
        <v>32</v>
      </c>
      <c r="H800" s="32" t="s">
        <v>376</v>
      </c>
      <c r="I800" s="33">
        <v>-1.44634</v>
      </c>
      <c r="J800" s="33">
        <v>-3.0881308000000001</v>
      </c>
      <c r="K800" s="33">
        <v>-0.36835519999999999</v>
      </c>
      <c r="L800" s="33">
        <v>2.9550703</v>
      </c>
      <c r="M800" s="33">
        <v>-1.3177581</v>
      </c>
      <c r="N800" s="33">
        <v>-1.8696104</v>
      </c>
      <c r="O800" s="33">
        <v>-2.4015455999999999</v>
      </c>
      <c r="P800" s="33">
        <v>-13.1290859</v>
      </c>
      <c r="Q800" s="33">
        <v>-11.266325</v>
      </c>
      <c r="R800" s="33">
        <v>-4.5103514999999996</v>
      </c>
      <c r="S800" s="33">
        <v>-5.4163946999999997</v>
      </c>
      <c r="T800" s="33">
        <v>-5.1141366000000001</v>
      </c>
      <c r="U800" s="33">
        <v>-4.6885079000000003</v>
      </c>
      <c r="V800" s="33">
        <v>-1.0062044999999999</v>
      </c>
      <c r="W800" s="33">
        <v>-0.55462880000000003</v>
      </c>
      <c r="X800" s="33">
        <v>-1.3306391</v>
      </c>
      <c r="Y800" s="33">
        <v>-2.2370733999999999</v>
      </c>
      <c r="Z800" s="33">
        <v>-3.3481553000000002</v>
      </c>
      <c r="AA800" s="33">
        <v>-4.6826049000000003</v>
      </c>
      <c r="AB800" s="33">
        <v>-5.0352028999999998</v>
      </c>
      <c r="AC800" s="33">
        <v>-5.0912025999999999</v>
      </c>
      <c r="AD800" s="33">
        <v>-7.2802823999999999</v>
      </c>
      <c r="AE800" s="33">
        <v>-9.5960128000000005</v>
      </c>
      <c r="AF800" s="33">
        <v>-7.2639874000000004</v>
      </c>
      <c r="AG800" s="33">
        <v>-8.3106088000000007</v>
      </c>
      <c r="AH800" s="33">
        <v>-7.5782378000000001</v>
      </c>
      <c r="AI800" s="33">
        <v>-6.9186161999999998</v>
      </c>
    </row>
    <row r="801" spans="1:35" ht="14.5" x14ac:dyDescent="0.35">
      <c r="A801" s="8" t="str">
        <f t="shared" si="15"/>
        <v>LeistungsbilanzsaldoSchweden</v>
      </c>
      <c r="B801" s="8">
        <v>801</v>
      </c>
      <c r="C801" s="32" t="s">
        <v>272</v>
      </c>
      <c r="D801" s="32" t="s">
        <v>13</v>
      </c>
      <c r="E801" s="32" t="s">
        <v>61</v>
      </c>
      <c r="F801" s="32" t="s">
        <v>343</v>
      </c>
      <c r="G801" s="32" t="s">
        <v>32</v>
      </c>
      <c r="H801" s="32" t="s">
        <v>376</v>
      </c>
      <c r="I801" s="33">
        <v>3.7485210000000002</v>
      </c>
      <c r="J801" s="33">
        <v>3.962793</v>
      </c>
      <c r="K801" s="33">
        <v>4.2600927000000004</v>
      </c>
      <c r="L801" s="33">
        <v>5.6411379999999998</v>
      </c>
      <c r="M801" s="33">
        <v>5.7425002999999997</v>
      </c>
      <c r="N801" s="33">
        <v>6.3195794000000003</v>
      </c>
      <c r="O801" s="33">
        <v>7.8199487999999997</v>
      </c>
      <c r="P801" s="33">
        <v>7.3586318999999998</v>
      </c>
      <c r="Q801" s="33">
        <v>6.8969828</v>
      </c>
      <c r="R801" s="33">
        <v>5.7044641</v>
      </c>
      <c r="S801" s="33">
        <v>5.8265858000000001</v>
      </c>
      <c r="T801" s="33">
        <v>5.0425458000000001</v>
      </c>
      <c r="U801" s="33">
        <v>4.9866666999999998</v>
      </c>
      <c r="V801" s="33">
        <v>4.3666298000000001</v>
      </c>
      <c r="W801" s="33">
        <v>3.4355421000000002</v>
      </c>
      <c r="X801" s="33">
        <v>2.3922755000000002</v>
      </c>
      <c r="Y801" s="33">
        <v>1.5362279999999999</v>
      </c>
      <c r="Z801" s="33">
        <v>1.8074554</v>
      </c>
      <c r="AA801" s="33">
        <v>1.8617805999999999</v>
      </c>
      <c r="AB801" s="33">
        <v>4.9598654</v>
      </c>
      <c r="AC801" s="33">
        <v>5.6586385999999997</v>
      </c>
      <c r="AD801" s="33">
        <v>6.6398944999999996</v>
      </c>
      <c r="AE801" s="33">
        <v>4.4918589000000004</v>
      </c>
      <c r="AF801" s="33">
        <v>6.1725684000000003</v>
      </c>
      <c r="AG801" s="33">
        <v>6.5577414000000003</v>
      </c>
      <c r="AH801" s="33">
        <v>6.3514841000000004</v>
      </c>
      <c r="AI801" s="33">
        <v>6.5341733</v>
      </c>
    </row>
    <row r="802" spans="1:35" ht="14.5" x14ac:dyDescent="0.35">
      <c r="A802" s="8" t="str">
        <f t="shared" si="15"/>
        <v>LeistungsbilanzsaldoSlowakei</v>
      </c>
      <c r="B802" s="8">
        <v>802</v>
      </c>
      <c r="C802" s="32" t="s">
        <v>272</v>
      </c>
      <c r="D802" s="32" t="s">
        <v>23</v>
      </c>
      <c r="E802" s="32" t="s">
        <v>61</v>
      </c>
      <c r="F802" s="32" t="s">
        <v>343</v>
      </c>
      <c r="G802" s="32" t="s">
        <v>32</v>
      </c>
      <c r="H802" s="32" t="s">
        <v>376</v>
      </c>
      <c r="I802" s="33">
        <v>-2.4356016</v>
      </c>
      <c r="J802" s="33">
        <v>-6.6985393999999996</v>
      </c>
      <c r="K802" s="33">
        <v>-6.7725184</v>
      </c>
      <c r="L802" s="33">
        <v>-5.1019741999999999</v>
      </c>
      <c r="M802" s="33">
        <v>-5.7167940000000002</v>
      </c>
      <c r="N802" s="33">
        <v>-7.6641094000000001</v>
      </c>
      <c r="O802" s="33">
        <v>-6.9717045999999998</v>
      </c>
      <c r="P802" s="33">
        <v>-4.5153195000000004</v>
      </c>
      <c r="Q802" s="33">
        <v>-5.8422632999999999</v>
      </c>
      <c r="R802" s="33">
        <v>-2.6176197999999999</v>
      </c>
      <c r="S802" s="33">
        <v>-4.3562532999999997</v>
      </c>
      <c r="T802" s="33">
        <v>-4.6138513000000003</v>
      </c>
      <c r="U802" s="33">
        <v>1.4813311</v>
      </c>
      <c r="V802" s="33">
        <v>1.9574327</v>
      </c>
      <c r="W802" s="33">
        <v>1.500399</v>
      </c>
      <c r="X802" s="33">
        <v>-2.0248628000000002</v>
      </c>
      <c r="Y802" s="33">
        <v>-3.3597245999999998</v>
      </c>
      <c r="Z802" s="33">
        <v>-2.1321941</v>
      </c>
      <c r="AA802" s="33">
        <v>-1.7580560000000001</v>
      </c>
      <c r="AB802" s="33">
        <v>-3.5450971</v>
      </c>
      <c r="AC802" s="33">
        <v>-0.66012099999999996</v>
      </c>
      <c r="AD802" s="33">
        <v>-4.3798544000000001</v>
      </c>
      <c r="AE802" s="33">
        <v>-9.2691456999999993</v>
      </c>
      <c r="AF802" s="33">
        <v>-0.10927530000000001</v>
      </c>
      <c r="AG802" s="33">
        <v>-1.3137489</v>
      </c>
      <c r="AH802" s="33">
        <v>-2.0322338000000002</v>
      </c>
      <c r="AI802" s="33">
        <v>-1.4327152000000001</v>
      </c>
    </row>
    <row r="803" spans="1:35" ht="14.5" x14ac:dyDescent="0.35">
      <c r="A803" s="8" t="str">
        <f t="shared" si="15"/>
        <v>LeistungsbilanzsaldoSlowenien</v>
      </c>
      <c r="B803" s="8">
        <v>803</v>
      </c>
      <c r="C803" s="32" t="s">
        <v>272</v>
      </c>
      <c r="D803" s="32" t="s">
        <v>26</v>
      </c>
      <c r="E803" s="32" t="s">
        <v>61</v>
      </c>
      <c r="F803" s="32" t="s">
        <v>343</v>
      </c>
      <c r="G803" s="32" t="s">
        <v>32</v>
      </c>
      <c r="H803" s="32" t="s">
        <v>376</v>
      </c>
      <c r="I803" s="33">
        <v>-4.1428748000000004</v>
      </c>
      <c r="J803" s="33">
        <v>-1.3279007</v>
      </c>
      <c r="K803" s="33">
        <v>1.418E-3</v>
      </c>
      <c r="L803" s="33">
        <v>-1.4936354000000001</v>
      </c>
      <c r="M803" s="33">
        <v>-3.2308226000000002</v>
      </c>
      <c r="N803" s="33">
        <v>-2.2841830000000001</v>
      </c>
      <c r="O803" s="33">
        <v>-2.0280919000000002</v>
      </c>
      <c r="P803" s="33">
        <v>-4.396153</v>
      </c>
      <c r="Q803" s="33">
        <v>-5.6033787000000004</v>
      </c>
      <c r="R803" s="33">
        <v>-1.3989815999999999</v>
      </c>
      <c r="S803" s="33">
        <v>-1.1322363</v>
      </c>
      <c r="T803" s="33">
        <v>-1.0307428999999999</v>
      </c>
      <c r="U803" s="33">
        <v>0.89901980000000004</v>
      </c>
      <c r="V803" s="33">
        <v>2.4436431000000001</v>
      </c>
      <c r="W803" s="33">
        <v>5.2535581999999996</v>
      </c>
      <c r="X803" s="33">
        <v>4.0918441999999997</v>
      </c>
      <c r="Y803" s="33">
        <v>5.1353605</v>
      </c>
      <c r="Z803" s="33">
        <v>6.7498829000000002</v>
      </c>
      <c r="AA803" s="33">
        <v>6.5508801999999999</v>
      </c>
      <c r="AB803" s="33">
        <v>6.4921313999999999</v>
      </c>
      <c r="AC803" s="33">
        <v>7.7504936999999998</v>
      </c>
      <c r="AD803" s="33">
        <v>3.6968321</v>
      </c>
      <c r="AE803" s="33">
        <v>-1.1195638000000001</v>
      </c>
      <c r="AF803" s="33">
        <v>4.4373182</v>
      </c>
      <c r="AG803" s="33">
        <v>2.9976506999999999</v>
      </c>
      <c r="AH803" s="33">
        <v>2.8969668999999998</v>
      </c>
      <c r="AI803" s="33">
        <v>2.6232161999999999</v>
      </c>
    </row>
    <row r="804" spans="1:35" ht="14.5" x14ac:dyDescent="0.35">
      <c r="A804" s="8" t="str">
        <f t="shared" si="15"/>
        <v>LeistungsbilanzsaldoSpanien</v>
      </c>
      <c r="B804" s="8">
        <v>804</v>
      </c>
      <c r="C804" s="32" t="s">
        <v>272</v>
      </c>
      <c r="D804" s="32" t="s">
        <v>8</v>
      </c>
      <c r="E804" s="32" t="s">
        <v>61</v>
      </c>
      <c r="F804" s="32" t="s">
        <v>343</v>
      </c>
      <c r="G804" s="32" t="s">
        <v>32</v>
      </c>
      <c r="H804" s="32" t="s">
        <v>376</v>
      </c>
      <c r="I804" s="33">
        <v>-4.2358419999999999</v>
      </c>
      <c r="J804" s="33">
        <v>-4.3156651000000004</v>
      </c>
      <c r="K804" s="33">
        <v>-3.6607162</v>
      </c>
      <c r="L804" s="33">
        <v>-3.8215583999999998</v>
      </c>
      <c r="M804" s="33">
        <v>-5.4176516000000001</v>
      </c>
      <c r="N804" s="33">
        <v>-7.1952825000000002</v>
      </c>
      <c r="O804" s="33">
        <v>-8.7963295000000006</v>
      </c>
      <c r="P804" s="33">
        <v>-9.3507347000000003</v>
      </c>
      <c r="Q804" s="33">
        <v>-8.7911889999999993</v>
      </c>
      <c r="R804" s="33">
        <v>-3.9767378999999998</v>
      </c>
      <c r="S804" s="33">
        <v>-3.5582953000000002</v>
      </c>
      <c r="T804" s="33">
        <v>-2.6134800999999999</v>
      </c>
      <c r="U804" s="33">
        <v>0.15570039999999999</v>
      </c>
      <c r="V804" s="33">
        <v>2.0813101999999999</v>
      </c>
      <c r="W804" s="33">
        <v>1.7796831</v>
      </c>
      <c r="X804" s="33">
        <v>2.0459713000000002</v>
      </c>
      <c r="Y804" s="33">
        <v>3.1463969999999999</v>
      </c>
      <c r="Z804" s="33">
        <v>2.7935324000000001</v>
      </c>
      <c r="AA804" s="33">
        <v>1.8771302999999999</v>
      </c>
      <c r="AB804" s="33">
        <v>2.1288814999999999</v>
      </c>
      <c r="AC804" s="33">
        <v>0.78869020000000001</v>
      </c>
      <c r="AD804" s="33">
        <v>0.77298270000000002</v>
      </c>
      <c r="AE804" s="33">
        <v>0.35045850000000001</v>
      </c>
      <c r="AF804" s="33">
        <v>2.6544325999999998</v>
      </c>
      <c r="AG804" s="33">
        <v>4.1846341999999996</v>
      </c>
      <c r="AH804" s="33">
        <v>4.4524851999999999</v>
      </c>
      <c r="AI804" s="33">
        <v>4.3786250999999998</v>
      </c>
    </row>
    <row r="805" spans="1:35" ht="14.5" x14ac:dyDescent="0.35">
      <c r="A805" s="8" t="str">
        <f t="shared" si="15"/>
        <v>LeistungsbilanzsaldoTschechische Republik</v>
      </c>
      <c r="B805" s="8">
        <v>805</v>
      </c>
      <c r="C805" s="32" t="s">
        <v>272</v>
      </c>
      <c r="D805" s="32" t="s">
        <v>22</v>
      </c>
      <c r="E805" s="32" t="s">
        <v>61</v>
      </c>
      <c r="F805" s="32" t="s">
        <v>343</v>
      </c>
      <c r="G805" s="32" t="s">
        <v>32</v>
      </c>
      <c r="H805" s="32" t="s">
        <v>376</v>
      </c>
      <c r="I805" s="33">
        <v>-3.7640121999999998</v>
      </c>
      <c r="J805" s="33">
        <v>-4.1307714999999998</v>
      </c>
      <c r="K805" s="33">
        <v>-4.8753431999999997</v>
      </c>
      <c r="L805" s="33">
        <v>-4.7447106999999997</v>
      </c>
      <c r="M805" s="33">
        <v>-4.2034124000000004</v>
      </c>
      <c r="N805" s="33">
        <v>-2.7752530000000002</v>
      </c>
      <c r="O805" s="33">
        <v>-3.96949</v>
      </c>
      <c r="P805" s="33">
        <v>-4.7085162</v>
      </c>
      <c r="Q805" s="33">
        <v>-4.5154207</v>
      </c>
      <c r="R805" s="33">
        <v>-3.7019342000000002</v>
      </c>
      <c r="S805" s="33">
        <v>-5.4249096000000003</v>
      </c>
      <c r="T805" s="33">
        <v>-5.0168055999999996</v>
      </c>
      <c r="U805" s="33">
        <v>-2.2403922000000001</v>
      </c>
      <c r="V805" s="33">
        <v>-1.2431246</v>
      </c>
      <c r="W805" s="33">
        <v>-1.1027661</v>
      </c>
      <c r="X805" s="33">
        <v>-1.856201</v>
      </c>
      <c r="Y805" s="33">
        <v>-0.64544299999999999</v>
      </c>
      <c r="Z805" s="33">
        <v>0.47990630000000001</v>
      </c>
      <c r="AA805" s="33">
        <v>-0.45648349999999999</v>
      </c>
      <c r="AB805" s="33">
        <v>-0.7783158</v>
      </c>
      <c r="AC805" s="33">
        <v>0.46498840000000002</v>
      </c>
      <c r="AD805" s="33">
        <v>-0.50444250000000002</v>
      </c>
      <c r="AE805" s="33">
        <v>-4.2811273999999999</v>
      </c>
      <c r="AF805" s="33">
        <v>2.5854634000000001</v>
      </c>
      <c r="AG805" s="33">
        <v>4.3159991</v>
      </c>
      <c r="AH805" s="33">
        <v>3.3481480000000001</v>
      </c>
      <c r="AI805" s="33">
        <v>3.2096517000000002</v>
      </c>
    </row>
    <row r="806" spans="1:35" ht="14.5" x14ac:dyDescent="0.35">
      <c r="A806" s="8" t="str">
        <f t="shared" si="15"/>
        <v>LeistungsbilanzsaldoUngarn</v>
      </c>
      <c r="B806" s="8">
        <v>806</v>
      </c>
      <c r="C806" s="32" t="s">
        <v>272</v>
      </c>
      <c r="D806" s="32" t="s">
        <v>24</v>
      </c>
      <c r="E806" s="32" t="s">
        <v>61</v>
      </c>
      <c r="F806" s="32" t="s">
        <v>343</v>
      </c>
      <c r="G806" s="32" t="s">
        <v>32</v>
      </c>
      <c r="H806" s="32" t="s">
        <v>376</v>
      </c>
      <c r="I806" s="33">
        <v>-8.7045103000000008</v>
      </c>
      <c r="J806" s="33">
        <v>-6.4452927000000004</v>
      </c>
      <c r="K806" s="33">
        <v>-7.1770120000000004</v>
      </c>
      <c r="L806" s="33">
        <v>-9.0368815999999992</v>
      </c>
      <c r="M806" s="33">
        <v>-10.939452899999999</v>
      </c>
      <c r="N806" s="33">
        <v>-9.5314598000000004</v>
      </c>
      <c r="O806" s="33">
        <v>-8.4518432000000008</v>
      </c>
      <c r="P806" s="33">
        <v>-8.3318052999999992</v>
      </c>
      <c r="Q806" s="33">
        <v>-7.2938280999999998</v>
      </c>
      <c r="R806" s="33">
        <v>-1.2570821999999999</v>
      </c>
      <c r="S806" s="33">
        <v>-0.37410159999999998</v>
      </c>
      <c r="T806" s="33">
        <v>0.3266944</v>
      </c>
      <c r="U806" s="33">
        <v>1.0584355000000001</v>
      </c>
      <c r="V806" s="33">
        <v>2.9169757999999999</v>
      </c>
      <c r="W806" s="33">
        <v>0.57802819999999999</v>
      </c>
      <c r="X806" s="33">
        <v>1.8272444999999999</v>
      </c>
      <c r="Y806" s="33">
        <v>4.2095697000000003</v>
      </c>
      <c r="Z806" s="33">
        <v>1.6183296</v>
      </c>
      <c r="AA806" s="33">
        <v>3.6759000000000002E-3</v>
      </c>
      <c r="AB806" s="33">
        <v>-0.76209680000000002</v>
      </c>
      <c r="AC806" s="33">
        <v>-0.80276570000000003</v>
      </c>
      <c r="AD806" s="33">
        <v>-3.8960537</v>
      </c>
      <c r="AE806" s="33">
        <v>-8.4329237999999993</v>
      </c>
      <c r="AF806" s="33">
        <v>0.89032140000000004</v>
      </c>
      <c r="AG806" s="33">
        <v>2.1161607</v>
      </c>
      <c r="AH806" s="33">
        <v>1.1577447999999999</v>
      </c>
      <c r="AI806" s="33">
        <v>1.0130185</v>
      </c>
    </row>
    <row r="807" spans="1:35" ht="14.5" x14ac:dyDescent="0.35">
      <c r="A807" s="8" t="str">
        <f t="shared" si="15"/>
        <v>LeistungsbilanzsaldoVereinigtes Königreich Großbritannien und Nordirland</v>
      </c>
      <c r="B807" s="8">
        <v>807</v>
      </c>
      <c r="C807" s="32" t="s">
        <v>272</v>
      </c>
      <c r="D807" s="32" t="s">
        <v>57</v>
      </c>
      <c r="E807" s="32" t="s">
        <v>61</v>
      </c>
      <c r="F807" s="32" t="s">
        <v>343</v>
      </c>
      <c r="G807" s="32" t="s">
        <v>32</v>
      </c>
      <c r="H807" s="32" t="s">
        <v>376</v>
      </c>
      <c r="I807" s="33">
        <v>-1.8312027</v>
      </c>
      <c r="J807" s="33">
        <v>-1.7732641</v>
      </c>
      <c r="K807" s="33">
        <v>-1.9734959000000001</v>
      </c>
      <c r="L807" s="33">
        <v>-1.8231249</v>
      </c>
      <c r="M807" s="33">
        <v>-2.3018409000000002</v>
      </c>
      <c r="N807" s="33">
        <v>-1.9979281</v>
      </c>
      <c r="O807" s="33">
        <v>-3.1202320000000001</v>
      </c>
      <c r="P807" s="33">
        <v>-3.7288372999999999</v>
      </c>
      <c r="Q807" s="33">
        <v>-3.8619477999999998</v>
      </c>
      <c r="R807" s="33">
        <v>-3.0681132999999998</v>
      </c>
      <c r="S807" s="33">
        <v>-2.7605556</v>
      </c>
      <c r="T807" s="33">
        <v>-1.6302877</v>
      </c>
      <c r="U807" s="33">
        <v>-3.1455639</v>
      </c>
      <c r="V807" s="33">
        <v>-4.6443140999999999</v>
      </c>
      <c r="W807" s="33">
        <v>-5.0217071999999998</v>
      </c>
      <c r="X807" s="33">
        <v>-4.9477915000000001</v>
      </c>
      <c r="Y807" s="33">
        <v>-5.4476073999999999</v>
      </c>
      <c r="Z807" s="33">
        <v>-3.4934756</v>
      </c>
      <c r="AA807" s="33">
        <v>-3.9270010000000002</v>
      </c>
      <c r="AB807" s="33">
        <v>-2.6879195999999999</v>
      </c>
      <c r="AC807" s="33">
        <v>-2.9340818</v>
      </c>
      <c r="AD807" s="33">
        <v>-0.43694759999999999</v>
      </c>
      <c r="AE807" s="33">
        <v>-2.1015836999999999</v>
      </c>
      <c r="AF807" s="33">
        <v>-1.9609717</v>
      </c>
      <c r="AG807" s="33">
        <v>-2.3423533999999999</v>
      </c>
      <c r="AH807" s="33">
        <v>-2.2917551999999999</v>
      </c>
      <c r="AI807" s="33">
        <v>-2.3164798000000002</v>
      </c>
    </row>
    <row r="808" spans="1:35" ht="14.5" x14ac:dyDescent="0.35">
      <c r="A808" s="8" t="str">
        <f t="shared" si="15"/>
        <v>LeistungsbilanzsaldoZypern</v>
      </c>
      <c r="B808" s="8">
        <v>808</v>
      </c>
      <c r="C808" s="32" t="s">
        <v>272</v>
      </c>
      <c r="D808" s="32" t="s">
        <v>30</v>
      </c>
      <c r="E808" s="32" t="s">
        <v>61</v>
      </c>
      <c r="F808" s="32" t="s">
        <v>343</v>
      </c>
      <c r="G808" s="32" t="s">
        <v>32</v>
      </c>
      <c r="H808" s="32" t="s">
        <v>376</v>
      </c>
      <c r="I808" s="33">
        <v>-5.8222855999999998</v>
      </c>
      <c r="J808" s="33">
        <v>-1.9797861000000001</v>
      </c>
      <c r="K808" s="33">
        <v>-3.5051663</v>
      </c>
      <c r="L808" s="33">
        <v>-3.372131</v>
      </c>
      <c r="M808" s="33">
        <v>-13.7496355</v>
      </c>
      <c r="N808" s="33">
        <v>-15.025525699999999</v>
      </c>
      <c r="O808" s="33">
        <v>-18.9018868</v>
      </c>
      <c r="P808" s="33">
        <v>-27.968055400000001</v>
      </c>
      <c r="Q808" s="33">
        <v>-14.752066599999999</v>
      </c>
      <c r="R808" s="33">
        <v>-6.6667737999999996</v>
      </c>
      <c r="S808" s="33">
        <v>-10.611151599999999</v>
      </c>
      <c r="T808" s="33">
        <v>-2.2134062999999999</v>
      </c>
      <c r="U808" s="33">
        <v>-3.7362717000000001</v>
      </c>
      <c r="V808" s="33">
        <v>-1.5496373000000001</v>
      </c>
      <c r="W808" s="33">
        <v>-3.9921522999999999</v>
      </c>
      <c r="X808" s="33">
        <v>-0.28923080000000001</v>
      </c>
      <c r="Y808" s="33">
        <v>-3.8216413</v>
      </c>
      <c r="Z808" s="33">
        <v>-5.0746241999999997</v>
      </c>
      <c r="AA808" s="33">
        <v>-3.7627380000000001</v>
      </c>
      <c r="AB808" s="33">
        <v>-5.5572340000000002</v>
      </c>
      <c r="AC808" s="33">
        <v>-9.6874268000000008</v>
      </c>
      <c r="AD808" s="33">
        <v>-5.3717122000000002</v>
      </c>
      <c r="AE808" s="33">
        <v>-5.4019415000000004</v>
      </c>
      <c r="AF808" s="33">
        <v>-9.4643297999999998</v>
      </c>
      <c r="AG808" s="33">
        <v>-9.1987924000000003</v>
      </c>
      <c r="AH808" s="33">
        <v>-8.4010169000000001</v>
      </c>
      <c r="AI808" s="33">
        <v>-8.1779200999999997</v>
      </c>
    </row>
    <row r="809" spans="1:35" ht="14.5" x14ac:dyDescent="0.35">
      <c r="A809" s="8" t="str">
        <f t="shared" si="15"/>
        <v>LohnstückkostenentwicklungBelgien</v>
      </c>
      <c r="B809" s="8">
        <v>809</v>
      </c>
      <c r="C809" s="32" t="s">
        <v>276</v>
      </c>
      <c r="D809" s="32" t="s">
        <v>9</v>
      </c>
      <c r="E809" s="32" t="s">
        <v>150</v>
      </c>
      <c r="F809" s="32" t="s">
        <v>343</v>
      </c>
      <c r="G809" s="32" t="s">
        <v>32</v>
      </c>
      <c r="H809" s="32" t="s">
        <v>376</v>
      </c>
      <c r="I809" s="33">
        <v>0.29295892380025634</v>
      </c>
      <c r="J809" s="33">
        <v>3.9429398417784682</v>
      </c>
      <c r="K809" s="33">
        <v>2.6182315961324747</v>
      </c>
      <c r="L809" s="33">
        <v>0.85585554745917136</v>
      </c>
      <c r="M809" s="33">
        <v>-0.76703610517139964</v>
      </c>
      <c r="N809" s="33">
        <v>0.90400099541653844</v>
      </c>
      <c r="O809" s="33">
        <v>2.105721564620282</v>
      </c>
      <c r="P809" s="33">
        <v>1.5234780873556844</v>
      </c>
      <c r="Q809" s="33">
        <v>5.0565532569764429</v>
      </c>
      <c r="R809" s="33">
        <v>2.9235581861121034</v>
      </c>
      <c r="S809" s="33">
        <v>-0.53849056742519963</v>
      </c>
      <c r="T809" s="33">
        <v>2.5192000040883613</v>
      </c>
      <c r="U809" s="33">
        <v>3.3486748419690286</v>
      </c>
      <c r="V809" s="33">
        <v>1.840841864676662</v>
      </c>
      <c r="W809" s="33">
        <v>-0.37647659994203764</v>
      </c>
      <c r="X809" s="33">
        <v>-0.43826676722136426</v>
      </c>
      <c r="Y809" s="33">
        <v>0.80911020000000633</v>
      </c>
      <c r="Z809" s="33">
        <v>1.9375763719418018</v>
      </c>
      <c r="AA809" s="33">
        <v>1.4182543564828336</v>
      </c>
      <c r="AB809" s="33">
        <v>1.2114838598119064</v>
      </c>
      <c r="AC809" s="33">
        <v>3.6238107487757532</v>
      </c>
      <c r="AD809" s="33">
        <v>0.47777910820525449</v>
      </c>
      <c r="AE809" s="33">
        <v>5.1139711258147997</v>
      </c>
      <c r="AF809" s="33">
        <v>7.4705573815849959</v>
      </c>
      <c r="AG809" s="33">
        <v>2.2700837978832737</v>
      </c>
      <c r="AH809" s="33">
        <v>2.14467491139591</v>
      </c>
      <c r="AI809" s="33">
        <v>1.499183047862914</v>
      </c>
    </row>
    <row r="810" spans="1:35" ht="14.5" x14ac:dyDescent="0.35">
      <c r="A810" s="8" t="str">
        <f t="shared" si="15"/>
        <v>LohnstückkostenentwicklungBulgarien</v>
      </c>
      <c r="B810" s="8">
        <v>810</v>
      </c>
      <c r="C810" s="32" t="s">
        <v>276</v>
      </c>
      <c r="D810" s="32" t="s">
        <v>25</v>
      </c>
      <c r="E810" s="32" t="s">
        <v>150</v>
      </c>
      <c r="F810" s="32" t="s">
        <v>343</v>
      </c>
      <c r="G810" s="32" t="s">
        <v>32</v>
      </c>
      <c r="H810" s="32" t="s">
        <v>376</v>
      </c>
      <c r="I810" s="33">
        <v>2.5676407524061915</v>
      </c>
      <c r="J810" s="33">
        <v>8.3838182058889146</v>
      </c>
      <c r="K810" s="33">
        <v>0.31838727027904667</v>
      </c>
      <c r="L810" s="33">
        <v>1.8833305351913197</v>
      </c>
      <c r="M810" s="33">
        <v>2.2502545486376277</v>
      </c>
      <c r="N810" s="33">
        <v>4.8681631285756595</v>
      </c>
      <c r="O810" s="33">
        <v>2.8479816311204331</v>
      </c>
      <c r="P810" s="33">
        <v>8.9809502194452904</v>
      </c>
      <c r="Q810" s="33">
        <v>12.648463591693002</v>
      </c>
      <c r="R810" s="33">
        <v>9.9047926990912174</v>
      </c>
      <c r="S810" s="33">
        <v>4.0298095848849016</v>
      </c>
      <c r="T810" s="33">
        <v>2.2780160368019295</v>
      </c>
      <c r="U810" s="33">
        <v>4.2688710863387058</v>
      </c>
      <c r="V810" s="33">
        <v>8.9239457553378969</v>
      </c>
      <c r="W810" s="33">
        <v>4.9817240275542645</v>
      </c>
      <c r="X810" s="33">
        <v>2.528796904335735</v>
      </c>
      <c r="Y810" s="33">
        <v>3.2017127999999957</v>
      </c>
      <c r="Z810" s="33">
        <v>9.4735231952468126</v>
      </c>
      <c r="AA810" s="33">
        <v>6.8328471481281525</v>
      </c>
      <c r="AB810" s="33">
        <v>1.4353165674769457</v>
      </c>
      <c r="AC810" s="33">
        <v>8.756409712721819</v>
      </c>
      <c r="AD810" s="33">
        <v>3.3324699710226184</v>
      </c>
      <c r="AE810" s="33">
        <v>10.880768338187522</v>
      </c>
      <c r="AF810" s="33">
        <v>12.540405575388718</v>
      </c>
      <c r="AG810" s="33">
        <v>11.501648410853065</v>
      </c>
      <c r="AH810" s="33">
        <v>7.8714204141643762</v>
      </c>
      <c r="AI810" s="33">
        <v>5.3266293931399531</v>
      </c>
    </row>
    <row r="811" spans="1:35" ht="14.5" x14ac:dyDescent="0.35">
      <c r="A811" s="8" t="str">
        <f t="shared" si="15"/>
        <v>LohnstückkostenentwicklungDänemark</v>
      </c>
      <c r="B811" s="8">
        <v>811</v>
      </c>
      <c r="C811" s="32" t="s">
        <v>276</v>
      </c>
      <c r="D811" s="32" t="s">
        <v>5</v>
      </c>
      <c r="E811" s="32" t="s">
        <v>150</v>
      </c>
      <c r="F811" s="32" t="s">
        <v>343</v>
      </c>
      <c r="G811" s="32" t="s">
        <v>32</v>
      </c>
      <c r="H811" s="32" t="s">
        <v>376</v>
      </c>
      <c r="I811" s="33">
        <v>0.17028892173020438</v>
      </c>
      <c r="J811" s="33">
        <v>4.03598987180564</v>
      </c>
      <c r="K811" s="33">
        <v>3.3535963993408728</v>
      </c>
      <c r="L811" s="33">
        <v>2.1487691507365412</v>
      </c>
      <c r="M811" s="33">
        <v>-0.16771173341700774</v>
      </c>
      <c r="N811" s="33">
        <v>2.2887601881105439</v>
      </c>
      <c r="O811" s="33">
        <v>1.9362554601939621</v>
      </c>
      <c r="P811" s="33">
        <v>5.1565010174262795</v>
      </c>
      <c r="Q811" s="33">
        <v>5.6731631375812412</v>
      </c>
      <c r="R811" s="33">
        <v>4.7839345167696763</v>
      </c>
      <c r="S811" s="33">
        <v>-0.73279210409833695</v>
      </c>
      <c r="T811" s="33">
        <v>2.9189434175734164E-2</v>
      </c>
      <c r="U811" s="33">
        <v>1.0772647786659491</v>
      </c>
      <c r="V811" s="33">
        <v>0.24341675625898063</v>
      </c>
      <c r="W811" s="33">
        <v>0.8016152786750439</v>
      </c>
      <c r="X811" s="33">
        <v>1.0167864846974481</v>
      </c>
      <c r="Y811" s="33">
        <v>-3.755409999999415E-2</v>
      </c>
      <c r="Z811" s="33">
        <v>0.11727994342723491</v>
      </c>
      <c r="AA811" s="33">
        <v>1.4646852124583774</v>
      </c>
      <c r="AB811" s="33">
        <v>1.514029753869778</v>
      </c>
      <c r="AC811" s="33">
        <v>3.2239380599027072</v>
      </c>
      <c r="AD811" s="33">
        <v>-1.8211337095089419</v>
      </c>
      <c r="AE811" s="33">
        <v>5.0407841766364072</v>
      </c>
      <c r="AF811" s="33">
        <v>1.9435368221624003</v>
      </c>
      <c r="AG811" s="33">
        <v>2.5605674126489362</v>
      </c>
      <c r="AH811" s="33">
        <v>1.785366411974934</v>
      </c>
      <c r="AI811" s="33">
        <v>1.967081738478285</v>
      </c>
    </row>
    <row r="812" spans="1:35" ht="14.5" x14ac:dyDescent="0.35">
      <c r="A812" s="8" t="str">
        <f t="shared" si="15"/>
        <v>LohnstückkostenentwicklungDeutschland</v>
      </c>
      <c r="B812" s="8">
        <v>812</v>
      </c>
      <c r="C812" s="32" t="s">
        <v>276</v>
      </c>
      <c r="D812" s="32" t="s">
        <v>2</v>
      </c>
      <c r="E812" s="32" t="s">
        <v>150</v>
      </c>
      <c r="F812" s="32" t="s">
        <v>343</v>
      </c>
      <c r="G812" s="32" t="s">
        <v>32</v>
      </c>
      <c r="H812" s="32" t="s">
        <v>376</v>
      </c>
      <c r="I812" s="33">
        <v>0.92382512563402486</v>
      </c>
      <c r="J812" s="33">
        <v>-4.4331002818722709E-3</v>
      </c>
      <c r="K812" s="33">
        <v>1.0736385287176944</v>
      </c>
      <c r="L812" s="33">
        <v>1.3610048167925726</v>
      </c>
      <c r="M812" s="33">
        <v>-0.40867668033428117</v>
      </c>
      <c r="N812" s="33">
        <v>-0.73495257915659806</v>
      </c>
      <c r="O812" s="33">
        <v>-1.8420254503507607</v>
      </c>
      <c r="P812" s="33">
        <v>-0.17927376501718584</v>
      </c>
      <c r="Q812" s="33">
        <v>2.8096388884206505</v>
      </c>
      <c r="R812" s="33">
        <v>6.4833834870937892</v>
      </c>
      <c r="S812" s="33">
        <v>-1.0947584692779913</v>
      </c>
      <c r="T812" s="33">
        <v>0.39680791446703267</v>
      </c>
      <c r="U812" s="33">
        <v>3.378897678938003</v>
      </c>
      <c r="V812" s="33">
        <v>2.4260840303608262</v>
      </c>
      <c r="W812" s="33">
        <v>1.6960356925214768</v>
      </c>
      <c r="X812" s="33">
        <v>2.1216288186158181</v>
      </c>
      <c r="Y812" s="33">
        <v>1.3599939000000063</v>
      </c>
      <c r="Z812" s="33">
        <v>1.4366441275012676</v>
      </c>
      <c r="AA812" s="33">
        <v>3.3662836185437897</v>
      </c>
      <c r="AB812" s="33">
        <v>3.2383458954875266</v>
      </c>
      <c r="AC812" s="33">
        <v>3.7987966004288296</v>
      </c>
      <c r="AD812" s="33">
        <v>-0.25791398645969821</v>
      </c>
      <c r="AE812" s="33">
        <v>4.3280432656500807</v>
      </c>
      <c r="AF812" s="33">
        <v>6.9131665898593155</v>
      </c>
      <c r="AG812" s="33">
        <v>5.2742921692335898</v>
      </c>
      <c r="AH812" s="33">
        <v>2.5318144318168265</v>
      </c>
      <c r="AI812" s="33">
        <v>1.5764337370063402</v>
      </c>
    </row>
    <row r="813" spans="1:35" ht="14.5" x14ac:dyDescent="0.35">
      <c r="A813" s="8" t="str">
        <f t="shared" si="15"/>
        <v>LohnstückkostenentwicklungEstland</v>
      </c>
      <c r="B813" s="8">
        <v>813</v>
      </c>
      <c r="C813" s="32" t="s">
        <v>276</v>
      </c>
      <c r="D813" s="32" t="s">
        <v>18</v>
      </c>
      <c r="E813" s="32" t="s">
        <v>150</v>
      </c>
      <c r="F813" s="32" t="s">
        <v>343</v>
      </c>
      <c r="G813" s="32" t="s">
        <v>32</v>
      </c>
      <c r="H813" s="32" t="s">
        <v>376</v>
      </c>
      <c r="I813" s="33">
        <v>2.4862121724478925</v>
      </c>
      <c r="J813" s="33">
        <v>4.5372587197827841</v>
      </c>
      <c r="K813" s="33">
        <v>3.0074718476497111</v>
      </c>
      <c r="L813" s="33">
        <v>5.5715384033662332</v>
      </c>
      <c r="M813" s="33">
        <v>4.7528085576582697</v>
      </c>
      <c r="N813" s="33">
        <v>3.2699498387221553</v>
      </c>
      <c r="O813" s="33">
        <v>9.6418446422255499</v>
      </c>
      <c r="P813" s="33">
        <v>17.028393634321787</v>
      </c>
      <c r="Q813" s="33">
        <v>15.956427519089942</v>
      </c>
      <c r="R813" s="33">
        <v>1.2618030940981129</v>
      </c>
      <c r="S813" s="33">
        <v>-4.7771949242797547</v>
      </c>
      <c r="T813" s="33">
        <v>1.103117764905349</v>
      </c>
      <c r="U813" s="33">
        <v>3.8373161578054322</v>
      </c>
      <c r="V813" s="33">
        <v>5.1858708702597198</v>
      </c>
      <c r="W813" s="33">
        <v>3.9039904668478584</v>
      </c>
      <c r="X813" s="33">
        <v>4.6456527103585046</v>
      </c>
      <c r="Y813" s="33">
        <v>3.3352672000000183</v>
      </c>
      <c r="Z813" s="33">
        <v>4.0994074092837849</v>
      </c>
      <c r="AA813" s="33">
        <v>6.4527197269703862</v>
      </c>
      <c r="AB813" s="33">
        <v>5.2794508040244068</v>
      </c>
      <c r="AC813" s="33">
        <v>4.6428452917466529</v>
      </c>
      <c r="AD813" s="33">
        <v>2.1238386160099481</v>
      </c>
      <c r="AE813" s="33">
        <v>13.114704624736603</v>
      </c>
      <c r="AF813" s="33">
        <v>15.139261672867704</v>
      </c>
      <c r="AG813" s="33">
        <v>5.6726930589088482</v>
      </c>
      <c r="AH813" s="33">
        <v>2.9887218321164255</v>
      </c>
      <c r="AI813" s="33">
        <v>2.0357849695985095</v>
      </c>
    </row>
    <row r="814" spans="1:35" ht="14.5" x14ac:dyDescent="0.35">
      <c r="A814" s="8" t="str">
        <f t="shared" si="15"/>
        <v>LohnstückkostenentwicklungEU27</v>
      </c>
      <c r="B814" s="8">
        <v>814</v>
      </c>
      <c r="C814" s="32" t="s">
        <v>276</v>
      </c>
      <c r="D814" s="32" t="s">
        <v>367</v>
      </c>
      <c r="E814" s="32" t="s">
        <v>150</v>
      </c>
      <c r="F814" s="32" t="s">
        <v>343</v>
      </c>
      <c r="G814" s="32" t="s">
        <v>32</v>
      </c>
      <c r="H814" s="32" t="s">
        <v>376</v>
      </c>
      <c r="I814" s="33">
        <v>1.6389725625082008</v>
      </c>
      <c r="J814" s="33">
        <v>2.2698860682304627</v>
      </c>
      <c r="K814" s="33">
        <v>1.6662723981457219</v>
      </c>
      <c r="L814" s="33">
        <v>2.2499490918859379</v>
      </c>
      <c r="M814" s="33">
        <v>0.29909963865168265</v>
      </c>
      <c r="N814" s="33">
        <v>1.3266739008379886</v>
      </c>
      <c r="O814" s="33">
        <v>0.73408898578814785</v>
      </c>
      <c r="P814" s="33">
        <v>1.6238391507267949</v>
      </c>
      <c r="Q814" s="33">
        <v>4.1559182023847256</v>
      </c>
      <c r="R814" s="33">
        <v>4.1293962776353794</v>
      </c>
      <c r="S814" s="33">
        <v>-0.29266912328607475</v>
      </c>
      <c r="T814" s="33">
        <v>0.43234782479339628</v>
      </c>
      <c r="U814" s="33">
        <v>2.1364341211846209</v>
      </c>
      <c r="V814" s="33">
        <v>1.1656618189062726</v>
      </c>
      <c r="W814" s="33">
        <v>0.63334920704409114</v>
      </c>
      <c r="X814" s="33">
        <v>0.14649559566177572</v>
      </c>
      <c r="Y814" s="33">
        <v>0.97745019999999272</v>
      </c>
      <c r="Z814" s="33">
        <v>1.0331466064291419</v>
      </c>
      <c r="AA814" s="33">
        <v>2.1426179203858169</v>
      </c>
      <c r="AB814" s="33">
        <v>1.94749317675236</v>
      </c>
      <c r="AC814" s="33">
        <v>4.559215362815678</v>
      </c>
      <c r="AD814" s="33">
        <v>-0.19194738436239334</v>
      </c>
      <c r="AE814" s="33">
        <v>3.816537806621298</v>
      </c>
      <c r="AF814" s="33">
        <v>6.8006615703754676</v>
      </c>
      <c r="AG814" s="33">
        <v>4.769554908980794</v>
      </c>
      <c r="AH814" s="33">
        <v>2.5193242933450506</v>
      </c>
      <c r="AI814" s="33">
        <v>1.7555279320654762</v>
      </c>
    </row>
    <row r="815" spans="1:35" ht="14.5" x14ac:dyDescent="0.35">
      <c r="A815" s="8" t="str">
        <f t="shared" si="15"/>
        <v>LohnstückkostenentwicklungFinnland</v>
      </c>
      <c r="B815" s="8">
        <v>815</v>
      </c>
      <c r="C815" s="32" t="s">
        <v>276</v>
      </c>
      <c r="D815" s="32" t="s">
        <v>14</v>
      </c>
      <c r="E815" s="32" t="s">
        <v>150</v>
      </c>
      <c r="F815" s="32" t="s">
        <v>343</v>
      </c>
      <c r="G815" s="32" t="s">
        <v>32</v>
      </c>
      <c r="H815" s="32" t="s">
        <v>376</v>
      </c>
      <c r="I815" s="33">
        <v>0.15826489872041805</v>
      </c>
      <c r="J815" s="33">
        <v>2.5548584307514233</v>
      </c>
      <c r="K815" s="33">
        <v>1.2056793652403144</v>
      </c>
      <c r="L815" s="33">
        <v>0.33216914552237142</v>
      </c>
      <c r="M815" s="33">
        <v>3.2206562922795001E-2</v>
      </c>
      <c r="N815" s="33">
        <v>2.1236498574445761</v>
      </c>
      <c r="O815" s="33">
        <v>1.1636602530050055</v>
      </c>
      <c r="P815" s="33">
        <v>0.159148934832686</v>
      </c>
      <c r="Q815" s="33">
        <v>5.734556054883555</v>
      </c>
      <c r="R815" s="33">
        <v>8.2655326870713139</v>
      </c>
      <c r="S815" s="33">
        <v>-0.98595123631696424</v>
      </c>
      <c r="T815" s="33">
        <v>2.5853393831016547</v>
      </c>
      <c r="U815" s="33">
        <v>4.7679008681448209</v>
      </c>
      <c r="V815" s="33">
        <v>1.6461018851520919</v>
      </c>
      <c r="W815" s="33">
        <v>0.90259482619192966</v>
      </c>
      <c r="X815" s="33">
        <v>0.87227687470974047</v>
      </c>
      <c r="Y815" s="33">
        <v>-0.96503110000000447</v>
      </c>
      <c r="Z815" s="33">
        <v>-3.1248858200025182</v>
      </c>
      <c r="AA815" s="33">
        <v>2.6438431060322074</v>
      </c>
      <c r="AB815" s="33">
        <v>1.8985736496990739</v>
      </c>
      <c r="AC815" s="33">
        <v>0.75621774509420447</v>
      </c>
      <c r="AD815" s="33">
        <v>3.6468244556208163</v>
      </c>
      <c r="AE815" s="33">
        <v>4.6114120669172678</v>
      </c>
      <c r="AF815" s="33">
        <v>5.542877080633275</v>
      </c>
      <c r="AG815" s="33">
        <v>-9.5442530141667703E-2</v>
      </c>
      <c r="AH815" s="33">
        <v>1.7682973670843296</v>
      </c>
      <c r="AI815" s="33">
        <v>1.5618237074958188</v>
      </c>
    </row>
    <row r="816" spans="1:35" ht="14.5" x14ac:dyDescent="0.35">
      <c r="A816" s="8" t="str">
        <f t="shared" si="15"/>
        <v>LohnstückkostenentwicklungFrankreich</v>
      </c>
      <c r="B816" s="8">
        <v>816</v>
      </c>
      <c r="C816" s="32" t="s">
        <v>276</v>
      </c>
      <c r="D816" s="32" t="s">
        <v>0</v>
      </c>
      <c r="E816" s="32" t="s">
        <v>150</v>
      </c>
      <c r="F816" s="32" t="s">
        <v>343</v>
      </c>
      <c r="G816" s="32" t="s">
        <v>32</v>
      </c>
      <c r="H816" s="32" t="s">
        <v>376</v>
      </c>
      <c r="I816" s="33">
        <v>1.0406651871179378</v>
      </c>
      <c r="J816" s="33">
        <v>2.1952448321288216</v>
      </c>
      <c r="K816" s="33">
        <v>2.927876614230442</v>
      </c>
      <c r="L816" s="33">
        <v>1.95882556675069</v>
      </c>
      <c r="M816" s="33">
        <v>0.67063296121423832</v>
      </c>
      <c r="N816" s="33">
        <v>1.8879830310292789</v>
      </c>
      <c r="O816" s="33">
        <v>1.4853222831185917</v>
      </c>
      <c r="P816" s="33">
        <v>1.3370415393766422</v>
      </c>
      <c r="Q816" s="33">
        <v>2.6725966834387549</v>
      </c>
      <c r="R816" s="33">
        <v>3.3586352658386005</v>
      </c>
      <c r="S816" s="33">
        <v>0.83955983882661656</v>
      </c>
      <c r="T816" s="33">
        <v>0.92820397193638371</v>
      </c>
      <c r="U816" s="33">
        <v>2.4289536839346084</v>
      </c>
      <c r="V816" s="33">
        <v>1.3800146360954102</v>
      </c>
      <c r="W816" s="33">
        <v>0.85379824989864517</v>
      </c>
      <c r="X816" s="33">
        <v>0.34676299048778958</v>
      </c>
      <c r="Y816" s="33">
        <v>0.9616929999999968</v>
      </c>
      <c r="Z816" s="33">
        <v>1.055390879786458</v>
      </c>
      <c r="AA816" s="33">
        <v>0.8677855604112068</v>
      </c>
      <c r="AB816" s="33">
        <v>-0.88100261990146578</v>
      </c>
      <c r="AC816" s="33">
        <v>4.1872239523114132</v>
      </c>
      <c r="AD816" s="33">
        <v>0.77961986825960139</v>
      </c>
      <c r="AE816" s="33">
        <v>4.6263633994753519</v>
      </c>
      <c r="AF816" s="33">
        <v>4.3319914486761064</v>
      </c>
      <c r="AG816" s="33">
        <v>2.3357149636776882</v>
      </c>
      <c r="AH816" s="33">
        <v>1.5645531684703116</v>
      </c>
      <c r="AI816" s="33">
        <v>1.0053602443503138</v>
      </c>
    </row>
    <row r="817" spans="1:35" ht="14.5" x14ac:dyDescent="0.35">
      <c r="A817" s="8" t="str">
        <f t="shared" si="15"/>
        <v>LohnstückkostenentwicklungGriechenland</v>
      </c>
      <c r="B817" s="8">
        <v>817</v>
      </c>
      <c r="C817" s="32" t="s">
        <v>276</v>
      </c>
      <c r="D817" s="32" t="s">
        <v>6</v>
      </c>
      <c r="E817" s="32" t="s">
        <v>150</v>
      </c>
      <c r="F817" s="32" t="s">
        <v>343</v>
      </c>
      <c r="G817" s="32" t="s">
        <v>32</v>
      </c>
      <c r="H817" s="32" t="s">
        <v>376</v>
      </c>
      <c r="I817" s="33">
        <v>1.2293551673473644</v>
      </c>
      <c r="J817" s="33">
        <v>1.1676703181078238</v>
      </c>
      <c r="K817" s="33">
        <v>7.8021425749291069</v>
      </c>
      <c r="L817" s="33">
        <v>3.137858952531758</v>
      </c>
      <c r="M817" s="33">
        <v>1.3679567504106132</v>
      </c>
      <c r="N817" s="33">
        <v>7.2511108130705537</v>
      </c>
      <c r="O817" s="33">
        <v>-0.14342223410872634</v>
      </c>
      <c r="P817" s="33">
        <v>2.7488892883658309</v>
      </c>
      <c r="Q817" s="33">
        <v>4.6300146041377843</v>
      </c>
      <c r="R817" s="33">
        <v>6.8056884834940377</v>
      </c>
      <c r="S817" s="33">
        <v>1.6602000008980156</v>
      </c>
      <c r="T817" s="33">
        <v>2.6044011560254745</v>
      </c>
      <c r="U817" s="33">
        <v>0.74642790115045443</v>
      </c>
      <c r="V817" s="33">
        <v>-6.6915754978800379</v>
      </c>
      <c r="W817" s="33">
        <v>-1.7486228737509606</v>
      </c>
      <c r="X817" s="33">
        <v>-3.3471263234288955</v>
      </c>
      <c r="Y817" s="33">
        <v>-0.36003990000000385</v>
      </c>
      <c r="Z817" s="33">
        <v>-0.95944337898224319</v>
      </c>
      <c r="AA817" s="33">
        <v>-1.0474025198606824</v>
      </c>
      <c r="AB817" s="33">
        <v>-0.29457845470741972</v>
      </c>
      <c r="AC817" s="33">
        <v>6.8095480979893068</v>
      </c>
      <c r="AD817" s="33">
        <v>-1.7146681110712478</v>
      </c>
      <c r="AE817" s="33">
        <v>-1.4239027905094588</v>
      </c>
      <c r="AF817" s="33">
        <v>2.5246712835055547</v>
      </c>
      <c r="AG817" s="33">
        <v>3.1300510720290333</v>
      </c>
      <c r="AH817" s="33">
        <v>1.6887906526659862</v>
      </c>
      <c r="AI817" s="33">
        <v>1.54430464885003</v>
      </c>
    </row>
    <row r="818" spans="1:35" ht="14.5" x14ac:dyDescent="0.35">
      <c r="A818" s="8" t="str">
        <f t="shared" si="15"/>
        <v>LohnstückkostenentwicklungIrland</v>
      </c>
      <c r="B818" s="8">
        <v>818</v>
      </c>
      <c r="C818" s="32" t="s">
        <v>276</v>
      </c>
      <c r="D818" s="32" t="s">
        <v>4</v>
      </c>
      <c r="E818" s="32" t="s">
        <v>150</v>
      </c>
      <c r="F818" s="32" t="s">
        <v>343</v>
      </c>
      <c r="G818" s="32" t="s">
        <v>32</v>
      </c>
      <c r="H818" s="32" t="s">
        <v>376</v>
      </c>
      <c r="I818" s="33">
        <v>3.08592567084591</v>
      </c>
      <c r="J818" s="33">
        <v>5.6854203680342579</v>
      </c>
      <c r="K818" s="33">
        <v>0.76600061077263604</v>
      </c>
      <c r="L818" s="33">
        <v>5.4052244782347287</v>
      </c>
      <c r="M818" s="33">
        <v>1.8856966464601896</v>
      </c>
      <c r="N818" s="33">
        <v>4.6255848664336696</v>
      </c>
      <c r="O818" s="33">
        <v>3.9221018077485894</v>
      </c>
      <c r="P818" s="33">
        <v>4.7669460738286347</v>
      </c>
      <c r="Q818" s="33">
        <v>8.0163717731948481</v>
      </c>
      <c r="R818" s="33">
        <v>-3.3370674272177467</v>
      </c>
      <c r="S818" s="33">
        <v>-8.2554392956263882</v>
      </c>
      <c r="T818" s="33">
        <v>0.42439218494354236</v>
      </c>
      <c r="U818" s="33">
        <v>1.4802664168087887</v>
      </c>
      <c r="V818" s="33">
        <v>-0.47956298214558046</v>
      </c>
      <c r="W818" s="33">
        <v>-5.1002889055050105</v>
      </c>
      <c r="X818" s="33">
        <v>-15.066444518422514</v>
      </c>
      <c r="Y818" s="33">
        <v>5.029476399999993</v>
      </c>
      <c r="Z818" s="33">
        <v>-3.6807529966892218</v>
      </c>
      <c r="AA818" s="33">
        <v>-1.5008311171146005</v>
      </c>
      <c r="AB818" s="33">
        <v>2.1446730265447513</v>
      </c>
      <c r="AC818" s="33">
        <v>-6.3972735868250368</v>
      </c>
      <c r="AD818" s="33">
        <v>-5.7256647818329611</v>
      </c>
      <c r="AE818" s="33">
        <v>0.88639425972066022</v>
      </c>
      <c r="AF818" s="33">
        <v>16.94453126672822</v>
      </c>
      <c r="AG818" s="33">
        <v>7.3790777221514077</v>
      </c>
      <c r="AH818" s="33">
        <v>1.665007604227938</v>
      </c>
      <c r="AI818" s="33">
        <v>1.7810986660495445</v>
      </c>
    </row>
    <row r="819" spans="1:35" ht="14.5" x14ac:dyDescent="0.35">
      <c r="A819" s="8" t="str">
        <f t="shared" si="15"/>
        <v>LohnstückkostenentwicklungItalien</v>
      </c>
      <c r="B819" s="8">
        <v>819</v>
      </c>
      <c r="C819" s="32" t="s">
        <v>276</v>
      </c>
      <c r="D819" s="32" t="s">
        <v>3</v>
      </c>
      <c r="E819" s="32" t="s">
        <v>150</v>
      </c>
      <c r="F819" s="32" t="s">
        <v>343</v>
      </c>
      <c r="G819" s="32" t="s">
        <v>32</v>
      </c>
      <c r="H819" s="32" t="s">
        <v>376</v>
      </c>
      <c r="I819" s="33">
        <v>0.27308086355024841</v>
      </c>
      <c r="J819" s="33">
        <v>3.0056559097788096</v>
      </c>
      <c r="K819" s="33">
        <v>3.7398944161761705</v>
      </c>
      <c r="L819" s="33">
        <v>4.3110408221602512</v>
      </c>
      <c r="M819" s="33">
        <v>2.5088847569786168</v>
      </c>
      <c r="N819" s="33">
        <v>2.3216444580788362</v>
      </c>
      <c r="O819" s="33">
        <v>2.3981094608935365</v>
      </c>
      <c r="P819" s="33">
        <v>2.0193963460051378</v>
      </c>
      <c r="Q819" s="33">
        <v>4.0843156484125558</v>
      </c>
      <c r="R819" s="33">
        <v>4.3517335928662533</v>
      </c>
      <c r="S819" s="33">
        <v>0.21461384628827318</v>
      </c>
      <c r="T819" s="33">
        <v>0.58436650685516156</v>
      </c>
      <c r="U819" s="33">
        <v>1.6430018646890403</v>
      </c>
      <c r="V819" s="33">
        <v>0.82328769245118849</v>
      </c>
      <c r="W819" s="33">
        <v>0.25808745407293543</v>
      </c>
      <c r="X819" s="33">
        <v>0.8247687901525893</v>
      </c>
      <c r="Y819" s="33">
        <v>0.47821530000000223</v>
      </c>
      <c r="Z819" s="33">
        <v>7.9179849843541206E-2</v>
      </c>
      <c r="AA819" s="33">
        <v>1.8118118879835379</v>
      </c>
      <c r="AB819" s="33">
        <v>1.4765941153475808</v>
      </c>
      <c r="AC819" s="33">
        <v>3.1593468196181362</v>
      </c>
      <c r="AD819" s="33">
        <v>-1.0213015440659063</v>
      </c>
      <c r="AE819" s="33">
        <v>1.0262469341335532</v>
      </c>
      <c r="AF819" s="33">
        <v>4.2797249616670143</v>
      </c>
      <c r="AG819" s="33">
        <v>4.9690563093027151</v>
      </c>
      <c r="AH819" s="33">
        <v>2.7384033650446469</v>
      </c>
      <c r="AI819" s="33">
        <v>1.5141363112450108</v>
      </c>
    </row>
    <row r="820" spans="1:35" ht="14.5" x14ac:dyDescent="0.35">
      <c r="A820" s="8" t="str">
        <f t="shared" si="15"/>
        <v>LohnstückkostenentwicklungKroatien</v>
      </c>
      <c r="B820" s="8">
        <v>820</v>
      </c>
      <c r="C820" s="32" t="s">
        <v>276</v>
      </c>
      <c r="D820" s="32" t="s">
        <v>27</v>
      </c>
      <c r="E820" s="32" t="s">
        <v>150</v>
      </c>
      <c r="F820" s="32" t="s">
        <v>343</v>
      </c>
      <c r="G820" s="32" t="s">
        <v>32</v>
      </c>
      <c r="H820" s="32" t="s">
        <v>376</v>
      </c>
      <c r="I820" s="33">
        <v>4.8194787483177635</v>
      </c>
      <c r="J820" s="33">
        <v>-1.9131532260515343</v>
      </c>
      <c r="K820" s="33">
        <v>5.5404327477469764</v>
      </c>
      <c r="L820" s="33">
        <v>4.6097492004417973</v>
      </c>
      <c r="M820" s="33">
        <v>1.6266038549439514</v>
      </c>
      <c r="N820" s="33">
        <v>2.1209518325726151</v>
      </c>
      <c r="O820" s="33">
        <v>1.1158182301664681</v>
      </c>
      <c r="P820" s="33">
        <v>3.371437336247979</v>
      </c>
      <c r="Q820" s="33">
        <v>4.5209768349430135</v>
      </c>
      <c r="R820" s="33">
        <v>6.491923165157985</v>
      </c>
      <c r="S820" s="33">
        <v>-0.29051420709733122</v>
      </c>
      <c r="T820" s="33">
        <v>-0.28771348926295559</v>
      </c>
      <c r="U820" s="33">
        <v>-1.3763236461102508</v>
      </c>
      <c r="V820" s="33">
        <v>-3.2472699498680839</v>
      </c>
      <c r="W820" s="33">
        <v>-2.0012718690444302</v>
      </c>
      <c r="X820" s="33">
        <v>-0.3418276308842394</v>
      </c>
      <c r="Y820" s="33">
        <v>-2.7894337999999976</v>
      </c>
      <c r="Z820" s="33">
        <v>-0.49871420253080601</v>
      </c>
      <c r="AA820" s="33">
        <v>3.5080723937796989</v>
      </c>
      <c r="AB820" s="33">
        <v>-0.99183738032166957</v>
      </c>
      <c r="AC820" s="33">
        <v>9.0703533060614774</v>
      </c>
      <c r="AD820" s="33">
        <v>-4.7014454571111912</v>
      </c>
      <c r="AE820" s="33">
        <v>6.9620451544509194</v>
      </c>
      <c r="AF820" s="33">
        <v>14.649577798783824</v>
      </c>
      <c r="AG820" s="33">
        <v>10.603675972916847</v>
      </c>
      <c r="AH820" s="33">
        <v>3.4680261107583874</v>
      </c>
      <c r="AI820" s="33">
        <v>2.0115839566108065</v>
      </c>
    </row>
    <row r="821" spans="1:35" ht="14.5" x14ac:dyDescent="0.35">
      <c r="A821" s="8" t="str">
        <f t="shared" si="15"/>
        <v>LohnstückkostenentwicklungLettland</v>
      </c>
      <c r="B821" s="8">
        <v>821</v>
      </c>
      <c r="C821" s="32" t="s">
        <v>276</v>
      </c>
      <c r="D821" s="32" t="s">
        <v>19</v>
      </c>
      <c r="E821" s="32" t="s">
        <v>150</v>
      </c>
      <c r="F821" s="32" t="s">
        <v>343</v>
      </c>
      <c r="G821" s="32" t="s">
        <v>32</v>
      </c>
      <c r="H821" s="32" t="s">
        <v>376</v>
      </c>
      <c r="I821" s="33">
        <v>-7.5463175314922637E-2</v>
      </c>
      <c r="J821" s="33">
        <v>-0.66213498778077451</v>
      </c>
      <c r="K821" s="33">
        <v>-1.504434231765913</v>
      </c>
      <c r="L821" s="33">
        <v>4.0645397918330843</v>
      </c>
      <c r="M821" s="33">
        <v>5.8599279756351308</v>
      </c>
      <c r="N821" s="33">
        <v>14.108780046730018</v>
      </c>
      <c r="O821" s="33">
        <v>14.858668983858038</v>
      </c>
      <c r="P821" s="33">
        <v>26.604275649131637</v>
      </c>
      <c r="Q821" s="33">
        <v>20.818144092073453</v>
      </c>
      <c r="R821" s="33">
        <v>-9.0943251160904026</v>
      </c>
      <c r="S821" s="33">
        <v>-9.5256987812224736</v>
      </c>
      <c r="T821" s="33">
        <v>1.0116048167054146</v>
      </c>
      <c r="U821" s="33">
        <v>1.5542956089000768</v>
      </c>
      <c r="V821" s="33">
        <v>5.9306267370906767</v>
      </c>
      <c r="W821" s="33">
        <v>4.5996135339166528</v>
      </c>
      <c r="X821" s="33">
        <v>5.2067528999568253</v>
      </c>
      <c r="Y821" s="33">
        <v>3.8773634000000072</v>
      </c>
      <c r="Z821" s="33">
        <v>3.8558377580076382</v>
      </c>
      <c r="AA821" s="33">
        <v>5.3100071479482551</v>
      </c>
      <c r="AB821" s="33">
        <v>6.5576714265394713</v>
      </c>
      <c r="AC821" s="33">
        <v>5.7127649198700681</v>
      </c>
      <c r="AD821" s="33">
        <v>-0.69926837937155994</v>
      </c>
      <c r="AE821" s="33">
        <v>11.296279224867448</v>
      </c>
      <c r="AF821" s="33">
        <v>13.801325101705203</v>
      </c>
      <c r="AG821" s="33">
        <v>8.9050705128823466</v>
      </c>
      <c r="AH821" s="33">
        <v>3.0876085334217578</v>
      </c>
      <c r="AI821" s="33">
        <v>1.4870992941696528</v>
      </c>
    </row>
    <row r="822" spans="1:35" ht="14.5" x14ac:dyDescent="0.35">
      <c r="A822" s="8" t="str">
        <f t="shared" si="15"/>
        <v>LohnstückkostenentwicklungLitauen</v>
      </c>
      <c r="B822" s="8">
        <v>822</v>
      </c>
      <c r="C822" s="32" t="s">
        <v>276</v>
      </c>
      <c r="D822" s="32" t="s">
        <v>20</v>
      </c>
      <c r="E822" s="32" t="s">
        <v>150</v>
      </c>
      <c r="F822" s="32" t="s">
        <v>343</v>
      </c>
      <c r="G822" s="32" t="s">
        <v>32</v>
      </c>
      <c r="H822" s="32" t="s">
        <v>376</v>
      </c>
      <c r="I822" s="33">
        <v>-7.7540713842611666</v>
      </c>
      <c r="J822" s="33">
        <v>-3.2387154118289629</v>
      </c>
      <c r="K822" s="33">
        <v>1.8316466609174</v>
      </c>
      <c r="L822" s="33">
        <v>0.7851566617612491</v>
      </c>
      <c r="M822" s="33">
        <v>4.07142864214822</v>
      </c>
      <c r="N822" s="33">
        <v>6.7373229796331486</v>
      </c>
      <c r="O822" s="33">
        <v>12.084475589158288</v>
      </c>
      <c r="P822" s="33">
        <v>4.7707927422576262</v>
      </c>
      <c r="Q822" s="33">
        <v>9.4321349832013226</v>
      </c>
      <c r="R822" s="33">
        <v>-1.6109028638059897</v>
      </c>
      <c r="S822" s="33">
        <v>-5.870231373356404</v>
      </c>
      <c r="T822" s="33">
        <v>0.38535115093945649</v>
      </c>
      <c r="U822" s="33">
        <v>1.6729431983471272</v>
      </c>
      <c r="V822" s="33">
        <v>2.6624711842677016</v>
      </c>
      <c r="W822" s="33">
        <v>2.862305642038308</v>
      </c>
      <c r="X822" s="33">
        <v>4.3272681719648318</v>
      </c>
      <c r="Y822" s="33">
        <v>5.8436619999999948</v>
      </c>
      <c r="Z822" s="33">
        <v>3.9473900666815496</v>
      </c>
      <c r="AA822" s="33">
        <v>4.2795622721208133</v>
      </c>
      <c r="AB822" s="33">
        <v>6.1709607437145308</v>
      </c>
      <c r="AC822" s="33">
        <v>4.9117259637879727</v>
      </c>
      <c r="AD822" s="33">
        <v>6.4620320805584157</v>
      </c>
      <c r="AE822" s="33">
        <v>14.239735345277609</v>
      </c>
      <c r="AF822" s="33">
        <v>13.077119709175662</v>
      </c>
      <c r="AG822" s="33">
        <v>7.6653441713111334</v>
      </c>
      <c r="AH822" s="33">
        <v>3.5361248359969863</v>
      </c>
      <c r="AI822" s="33">
        <v>1.9774824093492072</v>
      </c>
    </row>
    <row r="823" spans="1:35" ht="14.5" x14ac:dyDescent="0.35">
      <c r="A823" s="8" t="str">
        <f t="shared" si="15"/>
        <v>LohnstückkostenentwicklungLuxemburg</v>
      </c>
      <c r="B823" s="8">
        <v>823</v>
      </c>
      <c r="C823" s="32" t="s">
        <v>276</v>
      </c>
      <c r="D823" s="32" t="s">
        <v>10</v>
      </c>
      <c r="E823" s="32" t="s">
        <v>150</v>
      </c>
      <c r="F823" s="32" t="s">
        <v>343</v>
      </c>
      <c r="G823" s="32" t="s">
        <v>32</v>
      </c>
      <c r="H823" s="32" t="s">
        <v>376</v>
      </c>
      <c r="I823" s="33">
        <v>3.8926893382493404</v>
      </c>
      <c r="J823" s="33">
        <v>5.837639327432754</v>
      </c>
      <c r="K823" s="33">
        <v>3.5375572970504265</v>
      </c>
      <c r="L823" s="33">
        <v>0.64878049207963784</v>
      </c>
      <c r="M823" s="33">
        <v>1.753000335618097</v>
      </c>
      <c r="N823" s="33">
        <v>4.4379417125427523</v>
      </c>
      <c r="O823" s="33">
        <v>1.976584921156217</v>
      </c>
      <c r="P823" s="33">
        <v>0.5732654050792263</v>
      </c>
      <c r="Q823" s="33">
        <v>7.8293168307333616</v>
      </c>
      <c r="R823" s="33">
        <v>5.9182892941886962</v>
      </c>
      <c r="S823" s="33">
        <v>-2.2142977787211748E-3</v>
      </c>
      <c r="T823" s="33">
        <v>5.8289560132192406</v>
      </c>
      <c r="U823" s="33">
        <v>2.0557173080723032</v>
      </c>
      <c r="V823" s="33">
        <v>1.714265176611633</v>
      </c>
      <c r="W823" s="33">
        <v>1.9270417441367869</v>
      </c>
      <c r="X823" s="33">
        <v>1.9052307930508761</v>
      </c>
      <c r="Y823" s="33">
        <v>-1.2045573999999988</v>
      </c>
      <c r="Z823" s="33">
        <v>5.3310810310596395</v>
      </c>
      <c r="AA823" s="33">
        <v>5.6196749132827506</v>
      </c>
      <c r="AB823" s="33">
        <v>2.4101860303754563</v>
      </c>
      <c r="AC823" s="33">
        <v>3.9378785974485453</v>
      </c>
      <c r="AD823" s="33">
        <v>0.92255068194879186</v>
      </c>
      <c r="AE823" s="33">
        <v>7.8681096568866877</v>
      </c>
      <c r="AF823" s="33">
        <v>10.926745098809704</v>
      </c>
      <c r="AG823" s="33">
        <v>2.6753393960500205</v>
      </c>
      <c r="AH823" s="33">
        <v>2.6958360161820423</v>
      </c>
      <c r="AI823" s="33">
        <v>2.8380354558146053</v>
      </c>
    </row>
    <row r="824" spans="1:35" ht="14.5" x14ac:dyDescent="0.35">
      <c r="A824" s="8" t="str">
        <f t="shared" si="15"/>
        <v>LohnstückkostenentwicklungMalta</v>
      </c>
      <c r="B824" s="8">
        <v>824</v>
      </c>
      <c r="C824" s="32" t="s">
        <v>276</v>
      </c>
      <c r="D824" s="32" t="s">
        <v>16</v>
      </c>
      <c r="E824" s="32" t="s">
        <v>150</v>
      </c>
      <c r="F824" s="32" t="s">
        <v>343</v>
      </c>
      <c r="G824" s="32" t="s">
        <v>32</v>
      </c>
      <c r="H824" s="32" t="s">
        <v>376</v>
      </c>
      <c r="I824" s="33">
        <v>-2.4834694493183491</v>
      </c>
      <c r="J824" s="33">
        <v>8.1893998526374929</v>
      </c>
      <c r="K824" s="33">
        <v>1.5434225189039097</v>
      </c>
      <c r="L824" s="33">
        <v>1.248440865050398</v>
      </c>
      <c r="M824" s="33">
        <v>2.212442972331317</v>
      </c>
      <c r="N824" s="33">
        <v>2.2443438786766023E-2</v>
      </c>
      <c r="O824" s="33">
        <v>4.0589626903718852</v>
      </c>
      <c r="P824" s="33">
        <v>0.16293131431449126</v>
      </c>
      <c r="Q824" s="33">
        <v>2.4112933449326164</v>
      </c>
      <c r="R824" s="33">
        <v>3.6452737243485132</v>
      </c>
      <c r="S824" s="33">
        <v>-1.0586835929553473</v>
      </c>
      <c r="T824" s="33">
        <v>5.4418899259489422</v>
      </c>
      <c r="U824" s="33">
        <v>1.3285726697513667</v>
      </c>
      <c r="V824" s="33">
        <v>0.58734210690238342</v>
      </c>
      <c r="W824" s="33">
        <v>-0.40877776921827547</v>
      </c>
      <c r="X824" s="33">
        <v>-1.5785750806145415E-3</v>
      </c>
      <c r="Y824" s="33">
        <v>5.2848165999999992</v>
      </c>
      <c r="Z824" s="33">
        <v>-3.3007967456534431</v>
      </c>
      <c r="AA824" s="33">
        <v>6.9345512310478199</v>
      </c>
      <c r="AB824" s="33">
        <v>5.7346128496777169</v>
      </c>
      <c r="AC824" s="33">
        <v>8.095749699126614</v>
      </c>
      <c r="AD824" s="33">
        <v>-4.9120319232566487</v>
      </c>
      <c r="AE824" s="33">
        <v>4.766159870144989</v>
      </c>
      <c r="AF824" s="33">
        <v>0.58427811023975096</v>
      </c>
      <c r="AG824" s="33">
        <v>3.6290640808833103</v>
      </c>
      <c r="AH824" s="33">
        <v>2.8593287233684919</v>
      </c>
      <c r="AI824" s="33">
        <v>1.1876151229140248</v>
      </c>
    </row>
    <row r="825" spans="1:35" ht="14.5" x14ac:dyDescent="0.35">
      <c r="A825" s="8" t="str">
        <f t="shared" si="15"/>
        <v>LohnstückkostenentwicklungNiederlande</v>
      </c>
      <c r="B825" s="8">
        <v>825</v>
      </c>
      <c r="C825" s="32" t="s">
        <v>276</v>
      </c>
      <c r="D825" s="32" t="s">
        <v>1</v>
      </c>
      <c r="E825" s="32" t="s">
        <v>150</v>
      </c>
      <c r="F825" s="32" t="s">
        <v>343</v>
      </c>
      <c r="G825" s="32" t="s">
        <v>32</v>
      </c>
      <c r="H825" s="32" t="s">
        <v>376</v>
      </c>
      <c r="I825" s="33">
        <v>2.9817373682976722</v>
      </c>
      <c r="J825" s="33">
        <v>2.5912684158079742</v>
      </c>
      <c r="K825" s="33">
        <v>4.7003762998969876</v>
      </c>
      <c r="L825" s="33">
        <v>2.5204711836765483</v>
      </c>
      <c r="M825" s="33">
        <v>-0.126486171573859</v>
      </c>
      <c r="N825" s="33">
        <v>-0.25839355942510167</v>
      </c>
      <c r="O825" s="33">
        <v>8.7348785074453872E-2</v>
      </c>
      <c r="P825" s="33">
        <v>1.9003607145505725</v>
      </c>
      <c r="Q825" s="33">
        <v>3.5479515398287447</v>
      </c>
      <c r="R825" s="33">
        <v>5.4439547971168594</v>
      </c>
      <c r="S825" s="33">
        <v>-1.2938949365294974</v>
      </c>
      <c r="T825" s="33">
        <v>0.96034112532601057</v>
      </c>
      <c r="U825" s="33">
        <v>2.7280353000203235</v>
      </c>
      <c r="V825" s="33">
        <v>0.63925671072446733</v>
      </c>
      <c r="W825" s="33">
        <v>-5.7625142878208635E-2</v>
      </c>
      <c r="X825" s="33">
        <v>-1.4578892395563514</v>
      </c>
      <c r="Y825" s="33">
        <v>1.0493971999999872</v>
      </c>
      <c r="Z825" s="33">
        <v>0.43099069570698134</v>
      </c>
      <c r="AA825" s="33">
        <v>2.6781802154160204</v>
      </c>
      <c r="AB825" s="33">
        <v>3.0370002466198969</v>
      </c>
      <c r="AC825" s="33">
        <v>7.7529388813955507</v>
      </c>
      <c r="AD825" s="33">
        <v>-1.6376191436267362</v>
      </c>
      <c r="AE825" s="33">
        <v>2.5471377579810053</v>
      </c>
      <c r="AF825" s="33">
        <v>7.9065939893294939</v>
      </c>
      <c r="AG825" s="33">
        <v>6.4009923849439758</v>
      </c>
      <c r="AH825" s="33">
        <v>3.4505321442268553</v>
      </c>
      <c r="AI825" s="33">
        <v>2.4981765840753667</v>
      </c>
    </row>
    <row r="826" spans="1:35" ht="14.5" x14ac:dyDescent="0.35">
      <c r="A826" s="8" t="str">
        <f t="shared" si="15"/>
        <v>LohnstückkostenentwicklungÖsterreich</v>
      </c>
      <c r="B826" s="8">
        <v>826</v>
      </c>
      <c r="C826" s="32" t="s">
        <v>276</v>
      </c>
      <c r="D826" s="32" t="s">
        <v>56</v>
      </c>
      <c r="E826" s="32" t="s">
        <v>150</v>
      </c>
      <c r="F826" s="32" t="s">
        <v>343</v>
      </c>
      <c r="G826" s="32" t="s">
        <v>32</v>
      </c>
      <c r="H826" s="32" t="s">
        <v>376</v>
      </c>
      <c r="I826" s="33">
        <v>5.3761840033942576E-2</v>
      </c>
      <c r="J826" s="33">
        <v>0.88568214370280884</v>
      </c>
      <c r="K826" s="33">
        <v>0.48293601369569217</v>
      </c>
      <c r="L826" s="33">
        <v>1.2181470464298201</v>
      </c>
      <c r="M826" s="33">
        <v>0.10500303859734572</v>
      </c>
      <c r="N826" s="33">
        <v>0.89077842342464919</v>
      </c>
      <c r="O826" s="33">
        <v>1.5504351650438934</v>
      </c>
      <c r="P826" s="33">
        <v>1.0128339622525289</v>
      </c>
      <c r="Q826" s="33">
        <v>4.0875842067585637</v>
      </c>
      <c r="R826" s="33">
        <v>4.4195418596512752</v>
      </c>
      <c r="S826" s="33">
        <v>1.6878873601356759E-2</v>
      </c>
      <c r="T826" s="33">
        <v>0.74117673118583127</v>
      </c>
      <c r="U826" s="33">
        <v>3.0170970327103106</v>
      </c>
      <c r="V826" s="33">
        <v>2.8165424770815832</v>
      </c>
      <c r="W826" s="33">
        <v>2.0059242916326667</v>
      </c>
      <c r="X826" s="33">
        <v>1.2636039069758596</v>
      </c>
      <c r="Y826" s="33">
        <v>1.5296493999999967</v>
      </c>
      <c r="Z826" s="33">
        <v>0.97042539378648485</v>
      </c>
      <c r="AA826" s="33">
        <v>2.1137456121032869</v>
      </c>
      <c r="AB826" s="33">
        <v>2.1615851963067882</v>
      </c>
      <c r="AC826" s="33">
        <v>6.8071487469808574</v>
      </c>
      <c r="AD826" s="33">
        <v>0.21851566348438212</v>
      </c>
      <c r="AE826" s="33">
        <v>2.1996053056108451</v>
      </c>
      <c r="AF826" s="33">
        <v>8.7249991325266478</v>
      </c>
      <c r="AG826" s="33">
        <v>8.1597559965079824</v>
      </c>
      <c r="AH826" s="33">
        <v>2.7193309382017361</v>
      </c>
      <c r="AI826" s="33">
        <v>1.9726099126423833</v>
      </c>
    </row>
    <row r="827" spans="1:35" ht="14.5" x14ac:dyDescent="0.35">
      <c r="A827" s="8" t="str">
        <f t="shared" si="15"/>
        <v>LohnstückkostenentwicklungPolen</v>
      </c>
      <c r="B827" s="8">
        <v>827</v>
      </c>
      <c r="C827" s="32" t="s">
        <v>276</v>
      </c>
      <c r="D827" s="32" t="s">
        <v>21</v>
      </c>
      <c r="E827" s="32" t="s">
        <v>150</v>
      </c>
      <c r="F827" s="32" t="s">
        <v>343</v>
      </c>
      <c r="G827" s="32" t="s">
        <v>32</v>
      </c>
      <c r="H827" s="32" t="s">
        <v>376</v>
      </c>
      <c r="I827" s="33">
        <v>3.8752988459221029</v>
      </c>
      <c r="J827" s="33">
        <v>6.2723334108761009</v>
      </c>
      <c r="K827" s="33">
        <v>-2.4511542718171455</v>
      </c>
      <c r="L827" s="33">
        <v>-2.9515381366595648</v>
      </c>
      <c r="M827" s="33">
        <v>-1.2975410083746368</v>
      </c>
      <c r="N827" s="33">
        <v>1.0687938811089168</v>
      </c>
      <c r="O827" s="33">
        <v>-0.48285688470095067</v>
      </c>
      <c r="P827" s="33">
        <v>3.2225342986011754</v>
      </c>
      <c r="Q827" s="33">
        <v>7.6884542228694102</v>
      </c>
      <c r="R827" s="33">
        <v>1.1159707442284486</v>
      </c>
      <c r="S827" s="33">
        <v>3.2393053607310094</v>
      </c>
      <c r="T827" s="33">
        <v>0.850824733220648</v>
      </c>
      <c r="U827" s="33">
        <v>1.8571449907942394</v>
      </c>
      <c r="V827" s="33">
        <v>0.79983978284263912</v>
      </c>
      <c r="W827" s="33">
        <v>8.5024590545486944E-2</v>
      </c>
      <c r="X827" s="33">
        <v>-0.46204463776821569</v>
      </c>
      <c r="Y827" s="33">
        <v>2.5371360999999979</v>
      </c>
      <c r="Z827" s="33">
        <v>1.7477063122304202</v>
      </c>
      <c r="AA827" s="33">
        <v>1.8611631220453404</v>
      </c>
      <c r="AB827" s="33">
        <v>3.3733574401224615</v>
      </c>
      <c r="AC827" s="33">
        <v>7.3094515310624644</v>
      </c>
      <c r="AD827" s="33">
        <v>0.77439823855375778</v>
      </c>
      <c r="AE827" s="33">
        <v>7.8978079845883258</v>
      </c>
      <c r="AF827" s="33">
        <v>13.10085382143096</v>
      </c>
      <c r="AG827" s="33">
        <v>7.8874869171690136</v>
      </c>
      <c r="AH827" s="33">
        <v>2.365170550112623</v>
      </c>
      <c r="AI827" s="33">
        <v>2.399719535324337</v>
      </c>
    </row>
    <row r="828" spans="1:35" ht="14.5" x14ac:dyDescent="0.35">
      <c r="A828" s="8" t="str">
        <f t="shared" si="15"/>
        <v>LohnstückkostenentwicklungPortugal</v>
      </c>
      <c r="B828" s="8">
        <v>828</v>
      </c>
      <c r="C828" s="32" t="s">
        <v>276</v>
      </c>
      <c r="D828" s="32" t="s">
        <v>7</v>
      </c>
      <c r="E828" s="32" t="s">
        <v>150</v>
      </c>
      <c r="F828" s="32" t="s">
        <v>343</v>
      </c>
      <c r="G828" s="32" t="s">
        <v>32</v>
      </c>
      <c r="H828" s="32" t="s">
        <v>376</v>
      </c>
      <c r="I828" s="33">
        <v>4.3256399923215128</v>
      </c>
      <c r="J828" s="33">
        <v>3.9768926621716929</v>
      </c>
      <c r="K828" s="33">
        <v>3.1682293600700007</v>
      </c>
      <c r="L828" s="33">
        <v>3.139058137249819</v>
      </c>
      <c r="M828" s="33">
        <v>0.738434313099674</v>
      </c>
      <c r="N828" s="33">
        <v>3.4085021839613319</v>
      </c>
      <c r="O828" s="33">
        <v>0.6060411662917744</v>
      </c>
      <c r="P828" s="33">
        <v>0.93075738244823469</v>
      </c>
      <c r="Q828" s="33">
        <v>2.6729830177970797</v>
      </c>
      <c r="R828" s="33">
        <v>2.8158872051566135</v>
      </c>
      <c r="S828" s="33">
        <v>-0.68918562548856244</v>
      </c>
      <c r="T828" s="33">
        <v>-1.9733869790530889</v>
      </c>
      <c r="U828" s="33">
        <v>-3.0445211658096127</v>
      </c>
      <c r="V828" s="33">
        <v>1.4385247457208834</v>
      </c>
      <c r="W828" s="33">
        <v>-1.2592563403967461</v>
      </c>
      <c r="X828" s="33">
        <v>-3.2120079689917702E-2</v>
      </c>
      <c r="Y828" s="33">
        <v>1.4819341999999978</v>
      </c>
      <c r="Z828" s="33">
        <v>2.1684456621245687</v>
      </c>
      <c r="AA828" s="33">
        <v>3.6265510218893553</v>
      </c>
      <c r="AB828" s="33">
        <v>2.9768248164766078</v>
      </c>
      <c r="AC828" s="33">
        <v>8.7572480877736041</v>
      </c>
      <c r="AD828" s="33">
        <v>1.9693420229863108</v>
      </c>
      <c r="AE828" s="33">
        <v>2.3657434370646229</v>
      </c>
      <c r="AF828" s="33">
        <v>6.4868449199264404</v>
      </c>
      <c r="AG828" s="33">
        <v>5.9474956349734072</v>
      </c>
      <c r="AH828" s="33">
        <v>2.6272276691991152</v>
      </c>
      <c r="AI828" s="33">
        <v>2.063597924805876</v>
      </c>
    </row>
    <row r="829" spans="1:35" ht="14.5" x14ac:dyDescent="0.35">
      <c r="A829" s="8" t="str">
        <f t="shared" si="15"/>
        <v>LohnstückkostenentwicklungRumänien</v>
      </c>
      <c r="B829" s="8">
        <v>829</v>
      </c>
      <c r="C829" s="32" t="s">
        <v>276</v>
      </c>
      <c r="D829" s="32" t="s">
        <v>99</v>
      </c>
      <c r="E829" s="32" t="s">
        <v>150</v>
      </c>
      <c r="F829" s="32" t="s">
        <v>343</v>
      </c>
      <c r="G829" s="32" t="s">
        <v>32</v>
      </c>
      <c r="H829" s="32" t="s">
        <v>376</v>
      </c>
      <c r="I829" s="33">
        <v>64.776162466976274</v>
      </c>
      <c r="J829" s="33">
        <v>45.98390165301771</v>
      </c>
      <c r="K829" s="33">
        <v>-0.96274534532018663</v>
      </c>
      <c r="L829" s="33">
        <v>24.39928180705931</v>
      </c>
      <c r="M829" s="33">
        <v>2.081678285253318</v>
      </c>
      <c r="N829" s="33">
        <v>20.766622753674937</v>
      </c>
      <c r="O829" s="33">
        <v>6.3297407071279679</v>
      </c>
      <c r="P829" s="33">
        <v>1.5007870141094912</v>
      </c>
      <c r="Q829" s="33">
        <v>23.097916814846897</v>
      </c>
      <c r="R829" s="33">
        <v>-1.7046508342577198</v>
      </c>
      <c r="S829" s="33">
        <v>6.475194041591223</v>
      </c>
      <c r="T829" s="33">
        <v>-5.1004406657363006</v>
      </c>
      <c r="U829" s="33">
        <v>2.6515286724015965</v>
      </c>
      <c r="V829" s="33">
        <v>3.6159423723353967</v>
      </c>
      <c r="W829" s="33">
        <v>2.8518975940181832</v>
      </c>
      <c r="X829" s="33">
        <v>-2.5153821417199396</v>
      </c>
      <c r="Y829" s="33">
        <v>10.978580800000003</v>
      </c>
      <c r="Z829" s="33">
        <v>8.7142611036164794</v>
      </c>
      <c r="AA829" s="33">
        <v>6.6101089394833537</v>
      </c>
      <c r="AB829" s="33">
        <v>6.8615945055566101</v>
      </c>
      <c r="AC829" s="33">
        <v>5.7693087218771808</v>
      </c>
      <c r="AD829" s="33">
        <v>1.5668506696387681</v>
      </c>
      <c r="AE829" s="33">
        <v>10.179492272818464</v>
      </c>
      <c r="AF829" s="33">
        <v>13.590353348938152</v>
      </c>
      <c r="AG829" s="33">
        <v>12.873050863123382</v>
      </c>
      <c r="AH829" s="33">
        <v>7.8158470716558384</v>
      </c>
      <c r="AI829" s="33">
        <v>6.5697669939694521</v>
      </c>
    </row>
    <row r="830" spans="1:35" ht="14.5" x14ac:dyDescent="0.35">
      <c r="A830" s="8" t="str">
        <f t="shared" si="15"/>
        <v>LohnstückkostenentwicklungSchweden</v>
      </c>
      <c r="B830" s="8">
        <v>830</v>
      </c>
      <c r="C830" s="32" t="s">
        <v>276</v>
      </c>
      <c r="D830" s="32" t="s">
        <v>13</v>
      </c>
      <c r="E830" s="32" t="s">
        <v>150</v>
      </c>
      <c r="F830" s="32" t="s">
        <v>343</v>
      </c>
      <c r="G830" s="32" t="s">
        <v>32</v>
      </c>
      <c r="H830" s="32" t="s">
        <v>376</v>
      </c>
      <c r="I830" s="33">
        <v>5.0802397403618897</v>
      </c>
      <c r="J830" s="33">
        <v>5.1000244124519156</v>
      </c>
      <c r="K830" s="33">
        <v>0.9822290846244357</v>
      </c>
      <c r="L830" s="33">
        <v>1.1754214453079612</v>
      </c>
      <c r="M830" s="33">
        <v>-0.44695687886705571</v>
      </c>
      <c r="N830" s="33">
        <v>0.4771385128596819</v>
      </c>
      <c r="O830" s="33">
        <v>0.39657295900936163</v>
      </c>
      <c r="P830" s="33">
        <v>4.5138139730229341</v>
      </c>
      <c r="Q830" s="33">
        <v>5.6110949500670131</v>
      </c>
      <c r="R830" s="33">
        <v>4.632513735118664</v>
      </c>
      <c r="S830" s="33">
        <v>-2.3114666578666174</v>
      </c>
      <c r="T830" s="33">
        <v>2.2775104094771734</v>
      </c>
      <c r="U830" s="33">
        <v>4.4251635362330148</v>
      </c>
      <c r="V830" s="33">
        <v>1.791977769456139</v>
      </c>
      <c r="W830" s="33">
        <v>1.4004597375241588</v>
      </c>
      <c r="X830" s="33">
        <v>-0.23702416069625087</v>
      </c>
      <c r="Y830" s="33">
        <v>1.9822718000000066</v>
      </c>
      <c r="Z830" s="33">
        <v>2.7617032355617681</v>
      </c>
      <c r="AA830" s="33">
        <v>3.6980424173980424</v>
      </c>
      <c r="AB830" s="33">
        <v>1.0298122165690557</v>
      </c>
      <c r="AC830" s="33">
        <v>3.2226995036612323</v>
      </c>
      <c r="AD830" s="33">
        <v>0.24848429151947471</v>
      </c>
      <c r="AE830" s="33">
        <v>4.1787729352859913</v>
      </c>
      <c r="AF830" s="33">
        <v>6.9363659477222939</v>
      </c>
      <c r="AG830" s="33">
        <v>3.7574496287891463</v>
      </c>
      <c r="AH830" s="33">
        <v>1.8549350347641536</v>
      </c>
      <c r="AI830" s="33">
        <v>1.2301749320877065</v>
      </c>
    </row>
    <row r="831" spans="1:35" ht="14.5" x14ac:dyDescent="0.35">
      <c r="A831" s="8" t="str">
        <f t="shared" si="15"/>
        <v>LohnstückkostenentwicklungSlowakei</v>
      </c>
      <c r="B831" s="8">
        <v>831</v>
      </c>
      <c r="C831" s="32" t="s">
        <v>276</v>
      </c>
      <c r="D831" s="32" t="s">
        <v>23</v>
      </c>
      <c r="E831" s="32" t="s">
        <v>150</v>
      </c>
      <c r="F831" s="32" t="s">
        <v>343</v>
      </c>
      <c r="G831" s="32" t="s">
        <v>32</v>
      </c>
      <c r="H831" s="32" t="s">
        <v>376</v>
      </c>
      <c r="I831" s="33">
        <v>10.213722337534151</v>
      </c>
      <c r="J831" s="33">
        <v>3.109002227601195</v>
      </c>
      <c r="K831" s="33">
        <v>4.2461493217891331</v>
      </c>
      <c r="L831" s="33">
        <v>3.895661505317463</v>
      </c>
      <c r="M831" s="33">
        <v>1.651911343381002</v>
      </c>
      <c r="N831" s="33">
        <v>3.4739131397169274</v>
      </c>
      <c r="O831" s="33">
        <v>1.357728507132137</v>
      </c>
      <c r="P831" s="33">
        <v>0.40299507347437213</v>
      </c>
      <c r="Q831" s="33">
        <v>4.4942669218396247</v>
      </c>
      <c r="R831" s="33">
        <v>6.4282489217254692</v>
      </c>
      <c r="S831" s="33">
        <v>-2.6561688446320346</v>
      </c>
      <c r="T831" s="33">
        <v>1.3048403859448996</v>
      </c>
      <c r="U831" s="33">
        <v>0.97345853997103404</v>
      </c>
      <c r="V831" s="33">
        <v>1.140604831151478</v>
      </c>
      <c r="W831" s="33">
        <v>0.61422306888867695</v>
      </c>
      <c r="X831" s="33">
        <v>0.38534531001307926</v>
      </c>
      <c r="Y831" s="33">
        <v>2.6682679000000036</v>
      </c>
      <c r="Z831" s="33">
        <v>4.5465470446492304</v>
      </c>
      <c r="AA831" s="33">
        <v>3.8238600909485001</v>
      </c>
      <c r="AB831" s="33">
        <v>5.4244745199143694</v>
      </c>
      <c r="AC831" s="33">
        <v>4.5632765709774219</v>
      </c>
      <c r="AD831" s="33">
        <v>0.5659835589827793</v>
      </c>
      <c r="AE831" s="33">
        <v>7.4012856745430753</v>
      </c>
      <c r="AF831" s="33">
        <v>8.6515294808257295</v>
      </c>
      <c r="AG831" s="33">
        <v>4.4644245958459123</v>
      </c>
      <c r="AH831" s="33">
        <v>3.5039135558407821</v>
      </c>
      <c r="AI831" s="33">
        <v>2.8421537866075255</v>
      </c>
    </row>
    <row r="832" spans="1:35" ht="14.5" x14ac:dyDescent="0.35">
      <c r="A832" s="8" t="str">
        <f t="shared" si="15"/>
        <v>LohnstückkostenentwicklungSlowenien</v>
      </c>
      <c r="B832" s="8">
        <v>832</v>
      </c>
      <c r="C832" s="32" t="s">
        <v>276</v>
      </c>
      <c r="D832" s="32" t="s">
        <v>26</v>
      </c>
      <c r="E832" s="32" t="s">
        <v>150</v>
      </c>
      <c r="F832" s="32" t="s">
        <v>343</v>
      </c>
      <c r="G832" s="32" t="s">
        <v>32</v>
      </c>
      <c r="H832" s="32" t="s">
        <v>376</v>
      </c>
      <c r="I832" s="33">
        <v>8.1158794440314068</v>
      </c>
      <c r="J832" s="33">
        <v>9.1299778825912909</v>
      </c>
      <c r="K832" s="33">
        <v>6.2993513524730105</v>
      </c>
      <c r="L832" s="33">
        <v>4.2504809070526903</v>
      </c>
      <c r="M832" s="33">
        <v>3.5917286192241278</v>
      </c>
      <c r="N832" s="33">
        <v>1.6521427934126791</v>
      </c>
      <c r="O832" s="33">
        <v>1.0881537361696871</v>
      </c>
      <c r="P832" s="33">
        <v>2.3216730185622936</v>
      </c>
      <c r="Q832" s="33">
        <v>6.2970143939485439</v>
      </c>
      <c r="R832" s="33">
        <v>8.5088539648667165</v>
      </c>
      <c r="S832" s="33">
        <v>0.64287585214690068</v>
      </c>
      <c r="T832" s="33">
        <v>-0.85666808079332668</v>
      </c>
      <c r="U832" s="33">
        <v>1.050371528698264</v>
      </c>
      <c r="V832" s="33">
        <v>0.15390821626503737</v>
      </c>
      <c r="W832" s="33">
        <v>-1.0424647767682984</v>
      </c>
      <c r="X832" s="33">
        <v>0.39809471001655083</v>
      </c>
      <c r="Y832" s="33">
        <v>2.0115241999999967</v>
      </c>
      <c r="Z832" s="33">
        <v>0.84780911449217911</v>
      </c>
      <c r="AA832" s="33">
        <v>2.7739036893395195</v>
      </c>
      <c r="AB832" s="33">
        <v>4.1518381877385622</v>
      </c>
      <c r="AC832" s="33">
        <v>7.4785686470363828</v>
      </c>
      <c r="AD832" s="33">
        <v>0.89556760887865039</v>
      </c>
      <c r="AE832" s="33">
        <v>5.2112572589633004</v>
      </c>
      <c r="AF832" s="33">
        <v>8.9895291096813139</v>
      </c>
      <c r="AG832" s="33">
        <v>5.9723992755322541</v>
      </c>
      <c r="AH832" s="33">
        <v>3.7199576581245566</v>
      </c>
      <c r="AI832" s="33">
        <v>2.5396972689919011</v>
      </c>
    </row>
    <row r="833" spans="1:35" ht="14.5" x14ac:dyDescent="0.35">
      <c r="A833" s="8" t="str">
        <f t="shared" si="15"/>
        <v>LohnstückkostenentwicklungSpanien</v>
      </c>
      <c r="B833" s="8">
        <v>833</v>
      </c>
      <c r="C833" s="32" t="s">
        <v>276</v>
      </c>
      <c r="D833" s="32" t="s">
        <v>8</v>
      </c>
      <c r="E833" s="32" t="s">
        <v>150</v>
      </c>
      <c r="F833" s="32" t="s">
        <v>343</v>
      </c>
      <c r="G833" s="32" t="s">
        <v>32</v>
      </c>
      <c r="H833" s="32" t="s">
        <v>376</v>
      </c>
      <c r="I833" s="33">
        <v>2.9239260887748486</v>
      </c>
      <c r="J833" s="33">
        <v>2.2045987096832818</v>
      </c>
      <c r="K833" s="33">
        <v>3.2621984964194013</v>
      </c>
      <c r="L833" s="33">
        <v>2.298647720104924</v>
      </c>
      <c r="M833" s="33">
        <v>3.337713348614173</v>
      </c>
      <c r="N833" s="33">
        <v>3.1997677033912737</v>
      </c>
      <c r="O833" s="33">
        <v>3.592163826214005</v>
      </c>
      <c r="P833" s="33">
        <v>3.7358401021380558</v>
      </c>
      <c r="Q833" s="33">
        <v>6.1052345320903072</v>
      </c>
      <c r="R833" s="33">
        <v>1.2588468850270687</v>
      </c>
      <c r="S833" s="33">
        <v>-0.69404115872310967</v>
      </c>
      <c r="T833" s="33">
        <v>-1.7846212871427838</v>
      </c>
      <c r="U833" s="33">
        <v>-2.590791560743213</v>
      </c>
      <c r="V833" s="33">
        <v>-0.92330617177208296</v>
      </c>
      <c r="W833" s="33">
        <v>-0.26850162227799501</v>
      </c>
      <c r="X833" s="33">
        <v>4.2471230396373016E-2</v>
      </c>
      <c r="Y833" s="33">
        <v>-0.80692609999999831</v>
      </c>
      <c r="Z833" s="33">
        <v>0.4740983231088336</v>
      </c>
      <c r="AA833" s="33">
        <v>1.4982318484577206</v>
      </c>
      <c r="AB833" s="33">
        <v>4.1206823824903864</v>
      </c>
      <c r="AC833" s="33">
        <v>8.1565186508967287</v>
      </c>
      <c r="AD833" s="33">
        <v>0.76730755180400934</v>
      </c>
      <c r="AE833" s="33">
        <v>2.2549596544731259</v>
      </c>
      <c r="AF833" s="33">
        <v>6.1909657793739683</v>
      </c>
      <c r="AG833" s="33">
        <v>3.9640821730123434</v>
      </c>
      <c r="AH833" s="33">
        <v>2.8569357671066342</v>
      </c>
      <c r="AI833" s="33">
        <v>2.0091746119315133</v>
      </c>
    </row>
    <row r="834" spans="1:35" ht="14.5" x14ac:dyDescent="0.35">
      <c r="A834" s="8" t="str">
        <f t="shared" si="15"/>
        <v>LohnstückkostenentwicklungTschechische Republik</v>
      </c>
      <c r="B834" s="8">
        <v>834</v>
      </c>
      <c r="C834" s="32" t="s">
        <v>276</v>
      </c>
      <c r="D834" s="32" t="s">
        <v>22</v>
      </c>
      <c r="E834" s="32" t="s">
        <v>150</v>
      </c>
      <c r="F834" s="32" t="s">
        <v>343</v>
      </c>
      <c r="G834" s="32" t="s">
        <v>32</v>
      </c>
      <c r="H834" s="32" t="s">
        <v>376</v>
      </c>
      <c r="I834" s="33">
        <v>2.7865281887715128</v>
      </c>
      <c r="J834" s="33">
        <v>5.1005693629936104</v>
      </c>
      <c r="K834" s="33">
        <v>6.7930867309926555</v>
      </c>
      <c r="L834" s="33">
        <v>3.532919154668491</v>
      </c>
      <c r="M834" s="33">
        <v>2.8820776082490056</v>
      </c>
      <c r="N834" s="33">
        <v>-0.45070465699375006</v>
      </c>
      <c r="O834" s="33">
        <v>0.6979038135130935</v>
      </c>
      <c r="P834" s="33">
        <v>2.7342310723069687</v>
      </c>
      <c r="Q834" s="33">
        <v>3.9407565901286858</v>
      </c>
      <c r="R834" s="33">
        <v>2.4804030117531113</v>
      </c>
      <c r="S834" s="33">
        <v>7.4767083035879978E-2</v>
      </c>
      <c r="T834" s="33">
        <v>0.49975844054468155</v>
      </c>
      <c r="U834" s="33">
        <v>2.9792645559656279</v>
      </c>
      <c r="V834" s="33">
        <v>0.27777718032486121</v>
      </c>
      <c r="W834" s="33">
        <v>1.0949582240843228</v>
      </c>
      <c r="X834" s="33">
        <v>-0.34563521954265752</v>
      </c>
      <c r="Y834" s="33">
        <v>3.3574131999999963</v>
      </c>
      <c r="Z834" s="33">
        <v>3.4539176141068424</v>
      </c>
      <c r="AA834" s="33">
        <v>6.5074937354792297</v>
      </c>
      <c r="AB834" s="33">
        <v>3.8539879236686403</v>
      </c>
      <c r="AC834" s="33">
        <v>7.302469162967725</v>
      </c>
      <c r="AD834" s="33">
        <v>3.0662792081679981</v>
      </c>
      <c r="AE834" s="33">
        <v>4.9807383855365401</v>
      </c>
      <c r="AF834" s="33">
        <v>7.8966141636203702</v>
      </c>
      <c r="AG834" s="33">
        <v>5.6562696497223897</v>
      </c>
      <c r="AH834" s="33">
        <v>4.4354780029670025</v>
      </c>
      <c r="AI834" s="33">
        <v>2.9874880559754615</v>
      </c>
    </row>
    <row r="835" spans="1:35" ht="14.5" x14ac:dyDescent="0.35">
      <c r="A835" s="8" t="str">
        <f t="shared" si="15"/>
        <v>LohnstückkostenentwicklungUngarn</v>
      </c>
      <c r="B835" s="8">
        <v>835</v>
      </c>
      <c r="C835" s="32" t="s">
        <v>276</v>
      </c>
      <c r="D835" s="32" t="s">
        <v>24</v>
      </c>
      <c r="E835" s="32" t="s">
        <v>150</v>
      </c>
      <c r="F835" s="32" t="s">
        <v>343</v>
      </c>
      <c r="G835" s="32" t="s">
        <v>32</v>
      </c>
      <c r="H835" s="32" t="s">
        <v>376</v>
      </c>
      <c r="I835" s="33">
        <v>11.911022665412617</v>
      </c>
      <c r="J835" s="33">
        <v>11.820644562453708</v>
      </c>
      <c r="K835" s="33">
        <v>6.2241895995084775</v>
      </c>
      <c r="L835" s="33">
        <v>8.291539020201256</v>
      </c>
      <c r="M835" s="33">
        <v>5.4955786709529377</v>
      </c>
      <c r="N835" s="33">
        <v>3.0936604418912736</v>
      </c>
      <c r="O835" s="33">
        <v>2.0252517027437733</v>
      </c>
      <c r="P835" s="33">
        <v>5.2446867959060199</v>
      </c>
      <c r="Q835" s="33">
        <v>4.7823876427406873</v>
      </c>
      <c r="R835" s="33">
        <v>1.6489098890334617</v>
      </c>
      <c r="S835" s="33">
        <v>4.3155589778692161E-2</v>
      </c>
      <c r="T835" s="33">
        <v>2.1607600970784659</v>
      </c>
      <c r="U835" s="33">
        <v>5.2871218815564731</v>
      </c>
      <c r="V835" s="33">
        <v>-0.63008404844774191</v>
      </c>
      <c r="W835" s="33">
        <v>0.58816091995876718</v>
      </c>
      <c r="X835" s="33">
        <v>0.86161529084117205</v>
      </c>
      <c r="Y835" s="33">
        <v>3.9750973000000016</v>
      </c>
      <c r="Z835" s="33">
        <v>4.5043227865293858</v>
      </c>
      <c r="AA835" s="33">
        <v>3.0196355247269224</v>
      </c>
      <c r="AB835" s="33">
        <v>5.1151968470599911</v>
      </c>
      <c r="AC835" s="33">
        <v>6.5332934065884558</v>
      </c>
      <c r="AD835" s="33">
        <v>2.5266074033597903</v>
      </c>
      <c r="AE835" s="33">
        <v>14.212368336516818</v>
      </c>
      <c r="AF835" s="33">
        <v>15.730313431115817</v>
      </c>
      <c r="AG835" s="33">
        <v>12.509794814911217</v>
      </c>
      <c r="AH835" s="33">
        <v>5.9980912454404915</v>
      </c>
      <c r="AI835" s="33">
        <v>4.2833625971928484</v>
      </c>
    </row>
    <row r="836" spans="1:35" ht="14.5" x14ac:dyDescent="0.35">
      <c r="A836" s="8" t="str">
        <f t="shared" si="15"/>
        <v>LohnstückkostenentwicklungVereinigtes Königreich Großbritannien und Nordirland</v>
      </c>
      <c r="B836" s="8">
        <v>836</v>
      </c>
      <c r="C836" s="32" t="s">
        <v>276</v>
      </c>
      <c r="D836" s="32" t="s">
        <v>57</v>
      </c>
      <c r="E836" s="32" t="s">
        <v>150</v>
      </c>
      <c r="F836" s="32" t="s">
        <v>343</v>
      </c>
      <c r="G836" s="32" t="s">
        <v>32</v>
      </c>
      <c r="H836" s="32" t="s">
        <v>376</v>
      </c>
      <c r="I836" s="33">
        <v>2.5263460435431995</v>
      </c>
      <c r="J836" s="33">
        <v>3.7353211689131314</v>
      </c>
      <c r="K836" s="33">
        <v>0.55730595096254376</v>
      </c>
      <c r="L836" s="33">
        <v>2.9609989687363196</v>
      </c>
      <c r="M836" s="33">
        <v>4.4805075106122842</v>
      </c>
      <c r="N836" s="33">
        <v>2.8700109568020338</v>
      </c>
      <c r="O836" s="33">
        <v>3.5866762440565765</v>
      </c>
      <c r="P836" s="33">
        <v>4.2022686731607592</v>
      </c>
      <c r="Q836" s="33">
        <v>2.2037537864418226</v>
      </c>
      <c r="R836" s="33">
        <v>4.0061111579299933</v>
      </c>
      <c r="S836" s="33">
        <v>0.81013604813622919</v>
      </c>
      <c r="T836" s="33">
        <v>1.1330638620671323</v>
      </c>
      <c r="U836" s="33">
        <v>1.1285062658059388</v>
      </c>
      <c r="V836" s="33">
        <v>2.149781222213079</v>
      </c>
      <c r="W836" s="33">
        <v>-4.9430069763218398E-2</v>
      </c>
      <c r="X836" s="33">
        <v>0.66892446662009775</v>
      </c>
      <c r="Y836" s="33">
        <v>2.5191341000000023</v>
      </c>
      <c r="Z836" s="33">
        <v>1.1183807881966885</v>
      </c>
      <c r="AA836" s="33">
        <v>2.3827621637633456</v>
      </c>
      <c r="AB836" s="33">
        <v>3.2677694584230039</v>
      </c>
      <c r="AC836" s="33">
        <v>10.63803395334368</v>
      </c>
      <c r="AD836" s="33">
        <v>-3.7569913813585174</v>
      </c>
      <c r="AE836" s="33">
        <v>2.5614332727145239</v>
      </c>
      <c r="AF836" s="33">
        <v>7.6195022014015734</v>
      </c>
      <c r="AG836" s="33">
        <v>3.7278643592096046</v>
      </c>
      <c r="AH836" s="33">
        <v>2.0038859765289629</v>
      </c>
      <c r="AI836" s="33">
        <v>1.1394869979557569</v>
      </c>
    </row>
    <row r="837" spans="1:35" ht="14.5" x14ac:dyDescent="0.35">
      <c r="A837" s="8" t="str">
        <f t="shared" si="15"/>
        <v>LohnstückkostenentwicklungZypern</v>
      </c>
      <c r="B837" s="8">
        <v>837</v>
      </c>
      <c r="C837" s="32" t="s">
        <v>276</v>
      </c>
      <c r="D837" s="32" t="s">
        <v>30</v>
      </c>
      <c r="E837" s="32" t="s">
        <v>150</v>
      </c>
      <c r="F837" s="32" t="s">
        <v>343</v>
      </c>
      <c r="G837" s="32" t="s">
        <v>32</v>
      </c>
      <c r="H837" s="32" t="s">
        <v>376</v>
      </c>
      <c r="I837" s="33">
        <v>1.7025149024267705</v>
      </c>
      <c r="J837" s="33">
        <v>1.9593983543287834</v>
      </c>
      <c r="K837" s="33">
        <v>3.1743392904563166</v>
      </c>
      <c r="L837" s="33">
        <v>8.9107011411091293</v>
      </c>
      <c r="M837" s="33">
        <v>1.1252313841760895</v>
      </c>
      <c r="N837" s="33">
        <v>5.3964573383692027</v>
      </c>
      <c r="O837" s="33">
        <v>1.3880222129381252</v>
      </c>
      <c r="P837" s="33">
        <v>1.2242297680212175</v>
      </c>
      <c r="Q837" s="33">
        <v>3.1167120067119072</v>
      </c>
      <c r="R837" s="33">
        <v>7.7615574792698112</v>
      </c>
      <c r="S837" s="33">
        <v>-0.4985086907772569</v>
      </c>
      <c r="T837" s="33">
        <v>2.1201446818035947</v>
      </c>
      <c r="U837" s="33">
        <v>1.6191319350195528</v>
      </c>
      <c r="V837" s="33">
        <v>-4.2727580434297181</v>
      </c>
      <c r="W837" s="33">
        <v>-3.8499463183173361</v>
      </c>
      <c r="X837" s="33">
        <v>-3.0932926250221158</v>
      </c>
      <c r="Y837" s="33">
        <v>-2.7003006999999997</v>
      </c>
      <c r="Z837" s="33">
        <v>1.2014108043600089</v>
      </c>
      <c r="AA837" s="33">
        <v>1.5817903555604573</v>
      </c>
      <c r="AB837" s="33">
        <v>4.4524688369185412</v>
      </c>
      <c r="AC837" s="33">
        <v>3.5044316042447008</v>
      </c>
      <c r="AD837" s="33">
        <v>-3.3629922459133894</v>
      </c>
      <c r="AE837" s="33">
        <v>3.9656593594752394</v>
      </c>
      <c r="AF837" s="33">
        <v>3.8293826261064083</v>
      </c>
      <c r="AG837" s="33">
        <v>2.7997568095999554</v>
      </c>
      <c r="AH837" s="33">
        <v>1.4560666442100256</v>
      </c>
      <c r="AI837" s="33">
        <v>1.4977364101977315</v>
      </c>
    </row>
    <row r="838" spans="1:35" ht="14.5" x14ac:dyDescent="0.35">
      <c r="A838" s="8" t="str">
        <f t="shared" si="15"/>
        <v>Öffentliches DefizitBelgien</v>
      </c>
      <c r="B838" s="8">
        <v>838</v>
      </c>
      <c r="C838" s="32" t="s">
        <v>209</v>
      </c>
      <c r="D838" s="32" t="s">
        <v>9</v>
      </c>
      <c r="E838" s="32" t="s">
        <v>61</v>
      </c>
      <c r="F838" s="32" t="s">
        <v>343</v>
      </c>
      <c r="G838" s="32" t="s">
        <v>32</v>
      </c>
      <c r="H838" s="32" t="s">
        <v>376</v>
      </c>
      <c r="I838" s="33">
        <v>-7.9297500000000007E-2</v>
      </c>
      <c r="J838" s="33">
        <v>0.23284859999999999</v>
      </c>
      <c r="K838" s="33">
        <v>-4.3695299999999999E-2</v>
      </c>
      <c r="L838" s="33">
        <v>-1.8641523</v>
      </c>
      <c r="M838" s="33">
        <v>-0.2386971</v>
      </c>
      <c r="N838" s="33">
        <v>-2.7149933000000002</v>
      </c>
      <c r="O838" s="33">
        <v>0.2395806</v>
      </c>
      <c r="P838" s="33">
        <v>6.6439899999999996E-2</v>
      </c>
      <c r="Q838" s="33">
        <v>-1.0953449</v>
      </c>
      <c r="R838" s="33">
        <v>-5.4476844</v>
      </c>
      <c r="S838" s="33">
        <v>-4.1331353000000002</v>
      </c>
      <c r="T838" s="33">
        <v>-4.4415060999999998</v>
      </c>
      <c r="U838" s="33">
        <v>-4.3485130999999999</v>
      </c>
      <c r="V838" s="33">
        <v>-3.1635287000000001</v>
      </c>
      <c r="W838" s="33">
        <v>-3.1751664000000002</v>
      </c>
      <c r="X838" s="33">
        <v>-2.4753693000000001</v>
      </c>
      <c r="Y838" s="33">
        <v>-2.4308283999999998</v>
      </c>
      <c r="Z838" s="33">
        <v>-0.76333899999999999</v>
      </c>
      <c r="AA838" s="33">
        <v>-1.0483321000000001</v>
      </c>
      <c r="AB838" s="33">
        <v>-2.0480143000000002</v>
      </c>
      <c r="AC838" s="33">
        <v>-9.0346993999999992</v>
      </c>
      <c r="AD838" s="33">
        <v>-5.3960173999999999</v>
      </c>
      <c r="AE838" s="33">
        <v>-3.6128171999999998</v>
      </c>
      <c r="AF838" s="33">
        <v>-4.1875628999999996</v>
      </c>
      <c r="AG838" s="33">
        <v>-4.6015394000000001</v>
      </c>
      <c r="AH838" s="33">
        <v>-4.8932463000000004</v>
      </c>
      <c r="AI838" s="33">
        <v>-5.3306594</v>
      </c>
    </row>
    <row r="839" spans="1:35" ht="14.5" x14ac:dyDescent="0.35">
      <c r="A839" s="8" t="str">
        <f t="shared" si="15"/>
        <v>Öffentliches DefizitBulgarien</v>
      </c>
      <c r="B839" s="8">
        <v>839</v>
      </c>
      <c r="C839" s="32" t="s">
        <v>209</v>
      </c>
      <c r="D839" s="32" t="s">
        <v>25</v>
      </c>
      <c r="E839" s="32" t="s">
        <v>61</v>
      </c>
      <c r="F839" s="32" t="s">
        <v>343</v>
      </c>
      <c r="G839" s="32" t="s">
        <v>32</v>
      </c>
      <c r="H839" s="32" t="s">
        <v>376</v>
      </c>
      <c r="I839" s="33">
        <v>0.1084449</v>
      </c>
      <c r="J839" s="33">
        <v>0.67867849999999996</v>
      </c>
      <c r="K839" s="33">
        <v>-1.0599168999999999</v>
      </c>
      <c r="L839" s="33">
        <v>-3.7665900000000002E-2</v>
      </c>
      <c r="M839" s="33">
        <v>1.7853806000000001</v>
      </c>
      <c r="N839" s="33">
        <v>1.6089842999999999</v>
      </c>
      <c r="O839" s="33">
        <v>2.6676769999999999</v>
      </c>
      <c r="P839" s="33">
        <v>-1.03946E-2</v>
      </c>
      <c r="Q839" s="33">
        <v>1.4194123000000001</v>
      </c>
      <c r="R839" s="33">
        <v>-4.4393751999999997</v>
      </c>
      <c r="S839" s="33">
        <v>-3.6637574000000002</v>
      </c>
      <c r="T839" s="33">
        <v>-1.7471517999999999</v>
      </c>
      <c r="U839" s="33">
        <v>-0.80648249999999999</v>
      </c>
      <c r="V839" s="33">
        <v>-0.72702140000000004</v>
      </c>
      <c r="W839" s="33">
        <v>-5.3806586999999997</v>
      </c>
      <c r="X839" s="33">
        <v>-1.8590758000000001</v>
      </c>
      <c r="Y839" s="33">
        <v>0.31809310000000002</v>
      </c>
      <c r="Z839" s="33">
        <v>1.6240277999999999</v>
      </c>
      <c r="AA839" s="33">
        <v>1.7290686</v>
      </c>
      <c r="AB839" s="33">
        <v>2.1515099000000002</v>
      </c>
      <c r="AC839" s="33">
        <v>-3.7903709999999999</v>
      </c>
      <c r="AD839" s="33">
        <v>-3.9213629999999999</v>
      </c>
      <c r="AE839" s="33">
        <v>-2.8842949999999998</v>
      </c>
      <c r="AF839" s="33">
        <v>-2.0024023</v>
      </c>
      <c r="AG839" s="33">
        <v>-2.6314354999999998</v>
      </c>
      <c r="AH839" s="33">
        <v>-2.8149541999999999</v>
      </c>
      <c r="AI839" s="33">
        <v>-2.807836</v>
      </c>
    </row>
    <row r="840" spans="1:35" ht="14.5" x14ac:dyDescent="0.35">
      <c r="A840" s="8" t="str">
        <f t="shared" si="15"/>
        <v>Öffentliches DefizitDänemark</v>
      </c>
      <c r="B840" s="8">
        <v>840</v>
      </c>
      <c r="C840" s="32" t="s">
        <v>209</v>
      </c>
      <c r="D840" s="32" t="s">
        <v>5</v>
      </c>
      <c r="E840" s="32" t="s">
        <v>61</v>
      </c>
      <c r="F840" s="32" t="s">
        <v>343</v>
      </c>
      <c r="G840" s="32" t="s">
        <v>32</v>
      </c>
      <c r="H840" s="32" t="s">
        <v>376</v>
      </c>
      <c r="I840" s="33">
        <v>1.7917278999999999</v>
      </c>
      <c r="J840" s="33">
        <v>1.1251377</v>
      </c>
      <c r="K840" s="33">
        <v>0.25165090000000001</v>
      </c>
      <c r="L840" s="33">
        <v>0.1392737</v>
      </c>
      <c r="M840" s="33">
        <v>2.2347866999999999</v>
      </c>
      <c r="N840" s="33">
        <v>5.2016926999999997</v>
      </c>
      <c r="O840" s="33">
        <v>5.2864849999999999</v>
      </c>
      <c r="P840" s="33">
        <v>5.3078219999999998</v>
      </c>
      <c r="Q840" s="33">
        <v>3.4624676999999999</v>
      </c>
      <c r="R840" s="33">
        <v>-2.7461812000000001</v>
      </c>
      <c r="S840" s="33">
        <v>-2.520553</v>
      </c>
      <c r="T840" s="33">
        <v>-1.7655099000000001</v>
      </c>
      <c r="U840" s="33">
        <v>-3.2024292999999999</v>
      </c>
      <c r="V840" s="33">
        <v>-0.94365690000000002</v>
      </c>
      <c r="W840" s="33">
        <v>1.4279934000000001</v>
      </c>
      <c r="X840" s="33">
        <v>-0.89503239999999995</v>
      </c>
      <c r="Y840" s="33">
        <v>0.30240010000000001</v>
      </c>
      <c r="Z840" s="33">
        <v>1.6890381000000001</v>
      </c>
      <c r="AA840" s="33">
        <v>0.81041490000000005</v>
      </c>
      <c r="AB840" s="33">
        <v>4.2829236000000002</v>
      </c>
      <c r="AC840" s="33">
        <v>0.36250450000000001</v>
      </c>
      <c r="AD840" s="33">
        <v>4.0979622000000004</v>
      </c>
      <c r="AE840" s="33">
        <v>3.4436409000000001</v>
      </c>
      <c r="AF840" s="33">
        <v>3.3059725000000002</v>
      </c>
      <c r="AG840" s="33">
        <v>2.3340055</v>
      </c>
      <c r="AH840" s="33">
        <v>1.4586889999999999</v>
      </c>
      <c r="AI840" s="33">
        <v>0.92652369999999995</v>
      </c>
    </row>
    <row r="841" spans="1:35" ht="14.5" x14ac:dyDescent="0.35">
      <c r="A841" s="8" t="str">
        <f t="shared" si="15"/>
        <v>Öffentliches DefizitDeutschland</v>
      </c>
      <c r="B841" s="8">
        <v>841</v>
      </c>
      <c r="C841" s="32" t="s">
        <v>209</v>
      </c>
      <c r="D841" s="32" t="s">
        <v>2</v>
      </c>
      <c r="E841" s="32" t="s">
        <v>61</v>
      </c>
      <c r="F841" s="32" t="s">
        <v>343</v>
      </c>
      <c r="G841" s="32" t="s">
        <v>32</v>
      </c>
      <c r="H841" s="32" t="s">
        <v>376</v>
      </c>
      <c r="I841" s="33">
        <v>-1.7143112</v>
      </c>
      <c r="J841" s="33">
        <v>-3.1246214000000001</v>
      </c>
      <c r="K841" s="33">
        <v>-4.0861578999999999</v>
      </c>
      <c r="L841" s="33">
        <v>-3.8295081</v>
      </c>
      <c r="M841" s="33">
        <v>-3.4210044000000002</v>
      </c>
      <c r="N841" s="33">
        <v>-3.3708415999999999</v>
      </c>
      <c r="O841" s="33">
        <v>-1.7551871999999999</v>
      </c>
      <c r="P841" s="33">
        <v>0.15486459999999999</v>
      </c>
      <c r="Q841" s="33">
        <v>-0.2629282</v>
      </c>
      <c r="R841" s="33">
        <v>-3.1747947000000001</v>
      </c>
      <c r="S841" s="33">
        <v>-4.4196233999999999</v>
      </c>
      <c r="T841" s="33">
        <v>-0.83972329999999995</v>
      </c>
      <c r="U841" s="33">
        <v>-5.4314099999999997E-2</v>
      </c>
      <c r="V841" s="33">
        <v>0.12248539999999999</v>
      </c>
      <c r="W841" s="33">
        <v>0.73134860000000002</v>
      </c>
      <c r="X841" s="33">
        <v>0.91517179999999998</v>
      </c>
      <c r="Y841" s="33">
        <v>1.1337845</v>
      </c>
      <c r="Z841" s="33">
        <v>1.3380224999999999</v>
      </c>
      <c r="AA841" s="33">
        <v>1.8847434999999999</v>
      </c>
      <c r="AB841" s="33">
        <v>1.3281921999999999</v>
      </c>
      <c r="AC841" s="33">
        <v>-4.3811201999999998</v>
      </c>
      <c r="AD841" s="33">
        <v>-3.1670682999999999</v>
      </c>
      <c r="AE841" s="33">
        <v>-2.1466419000000001</v>
      </c>
      <c r="AF841" s="33">
        <v>-2.5688857999999999</v>
      </c>
      <c r="AG841" s="33">
        <v>-2.1702425000000001</v>
      </c>
      <c r="AH841" s="33">
        <v>-1.9576629000000001</v>
      </c>
      <c r="AI841" s="33">
        <v>-1.7518967000000001</v>
      </c>
    </row>
    <row r="842" spans="1:35" ht="14.5" x14ac:dyDescent="0.35">
      <c r="A842" s="8" t="str">
        <f t="shared" si="15"/>
        <v>Öffentliches DefizitEstland</v>
      </c>
      <c r="B842" s="8">
        <v>842</v>
      </c>
      <c r="C842" s="32" t="s">
        <v>209</v>
      </c>
      <c r="D842" s="32" t="s">
        <v>18</v>
      </c>
      <c r="E842" s="32" t="s">
        <v>61</v>
      </c>
      <c r="F842" s="32" t="s">
        <v>343</v>
      </c>
      <c r="G842" s="32" t="s">
        <v>32</v>
      </c>
      <c r="H842" s="32" t="s">
        <v>376</v>
      </c>
      <c r="I842" s="33">
        <v>-6.8053199999999994E-2</v>
      </c>
      <c r="J842" s="33">
        <v>0.26782699999999998</v>
      </c>
      <c r="K842" s="33">
        <v>0.44601439999999998</v>
      </c>
      <c r="L842" s="33">
        <v>1.8086800999999999</v>
      </c>
      <c r="M842" s="33">
        <v>2.4152268000000001</v>
      </c>
      <c r="N842" s="33">
        <v>1.1625816</v>
      </c>
      <c r="O842" s="33">
        <v>2.8472141999999998</v>
      </c>
      <c r="P842" s="33">
        <v>2.6892798999999998</v>
      </c>
      <c r="Q842" s="33">
        <v>-2.6439745000000001</v>
      </c>
      <c r="R842" s="33">
        <v>-2.7312854</v>
      </c>
      <c r="S842" s="33">
        <v>-0.42125200000000002</v>
      </c>
      <c r="T842" s="33">
        <v>0.62239199999999995</v>
      </c>
      <c r="U842" s="33">
        <v>-0.39255669999999998</v>
      </c>
      <c r="V842" s="33">
        <v>-0.2176042</v>
      </c>
      <c r="W842" s="33">
        <v>0.8612571</v>
      </c>
      <c r="X842" s="33">
        <v>0.24891869999999999</v>
      </c>
      <c r="Y842" s="33">
        <v>-8.6078799999999997E-2</v>
      </c>
      <c r="Z842" s="33">
        <v>-0.52598849999999997</v>
      </c>
      <c r="AA842" s="33">
        <v>-0.57718919999999996</v>
      </c>
      <c r="AB842" s="33">
        <v>-0.1092299</v>
      </c>
      <c r="AC842" s="33">
        <v>-5.4236848000000002</v>
      </c>
      <c r="AD842" s="33">
        <v>-2.5692835999999999</v>
      </c>
      <c r="AE842" s="33">
        <v>-1.0742860999999999</v>
      </c>
      <c r="AF842" s="33">
        <v>-2.8490791999999998</v>
      </c>
      <c r="AG842" s="33">
        <v>-3.0481102</v>
      </c>
      <c r="AH842" s="33">
        <v>-3.0261849000000001</v>
      </c>
      <c r="AI842" s="33">
        <v>-2.9904256999999999</v>
      </c>
    </row>
    <row r="843" spans="1:35" ht="14.5" x14ac:dyDescent="0.35">
      <c r="A843" s="8" t="str">
        <f t="shared" si="15"/>
        <v>Öffentliches DefizitEU27</v>
      </c>
      <c r="B843" s="8">
        <v>843</v>
      </c>
      <c r="C843" s="32" t="s">
        <v>209</v>
      </c>
      <c r="D843" s="32" t="s">
        <v>367</v>
      </c>
      <c r="E843" s="32" t="s">
        <v>61</v>
      </c>
      <c r="F843" s="32" t="s">
        <v>343</v>
      </c>
      <c r="G843" s="32" t="s">
        <v>32</v>
      </c>
      <c r="H843" s="32" t="s">
        <v>376</v>
      </c>
      <c r="I843" s="33">
        <v>-1.212958</v>
      </c>
      <c r="J843" s="33">
        <v>-1.9501866000000001</v>
      </c>
      <c r="K843" s="33">
        <v>-2.7770781000000002</v>
      </c>
      <c r="L843" s="33">
        <v>-3.1362033</v>
      </c>
      <c r="M843" s="33">
        <v>-2.7337265999999998</v>
      </c>
      <c r="N843" s="33">
        <v>-2.3845694000000002</v>
      </c>
      <c r="O843" s="33">
        <v>-1.4327721</v>
      </c>
      <c r="P843" s="33">
        <v>-0.57676870000000002</v>
      </c>
      <c r="Q843" s="33">
        <v>-2.0850889000000001</v>
      </c>
      <c r="R843" s="33">
        <v>-6.0609969000000001</v>
      </c>
      <c r="S843" s="33">
        <v>-6.0160663999999997</v>
      </c>
      <c r="T843" s="33">
        <v>-4.0684108999999999</v>
      </c>
      <c r="U843" s="33">
        <v>-3.7257129</v>
      </c>
      <c r="V843" s="33">
        <v>-3.0823488999999999</v>
      </c>
      <c r="W843" s="33">
        <v>-2.4467778999999998</v>
      </c>
      <c r="X843" s="33">
        <v>-1.8994989</v>
      </c>
      <c r="Y843" s="33">
        <v>-1.3572423</v>
      </c>
      <c r="Z843" s="33">
        <v>-0.86814480000000005</v>
      </c>
      <c r="AA843" s="33">
        <v>-0.396345</v>
      </c>
      <c r="AB843" s="33">
        <v>-0.46456960000000003</v>
      </c>
      <c r="AC843" s="33">
        <v>-6.6811600000000002</v>
      </c>
      <c r="AD843" s="33">
        <v>-4.6133810000000004</v>
      </c>
      <c r="AE843" s="33">
        <v>-3.2089298999999998</v>
      </c>
      <c r="AF843" s="33">
        <v>-3.4909431</v>
      </c>
      <c r="AG843" s="33">
        <v>-3.1054552000000002</v>
      </c>
      <c r="AH843" s="33">
        <v>-2.9795786</v>
      </c>
      <c r="AI843" s="33">
        <v>-2.8864255999999999</v>
      </c>
    </row>
    <row r="844" spans="1:35" ht="14.5" x14ac:dyDescent="0.35">
      <c r="A844" s="8" t="str">
        <f t="shared" si="15"/>
        <v>Öffentliches DefizitFinnland</v>
      </c>
      <c r="B844" s="8">
        <v>844</v>
      </c>
      <c r="C844" s="32" t="s">
        <v>209</v>
      </c>
      <c r="D844" s="32" t="s">
        <v>14</v>
      </c>
      <c r="E844" s="32" t="s">
        <v>61</v>
      </c>
      <c r="F844" s="32" t="s">
        <v>343</v>
      </c>
      <c r="G844" s="32" t="s">
        <v>32</v>
      </c>
      <c r="H844" s="32" t="s">
        <v>376</v>
      </c>
      <c r="I844" s="33">
        <v>6.8885369000000001</v>
      </c>
      <c r="J844" s="33">
        <v>4.9794970000000003</v>
      </c>
      <c r="K844" s="33">
        <v>4.0838048999999996</v>
      </c>
      <c r="L844" s="33">
        <v>2.4407766999999998</v>
      </c>
      <c r="M844" s="33">
        <v>2.2149287000000002</v>
      </c>
      <c r="N844" s="33">
        <v>2.6593225</v>
      </c>
      <c r="O844" s="33">
        <v>3.9881755000000001</v>
      </c>
      <c r="P844" s="33">
        <v>5.1117562000000003</v>
      </c>
      <c r="Q844" s="33">
        <v>4.1796008000000002</v>
      </c>
      <c r="R844" s="33">
        <v>-2.4816353000000002</v>
      </c>
      <c r="S844" s="33">
        <v>-2.5745825999999998</v>
      </c>
      <c r="T844" s="33">
        <v>-1.0128760000000001</v>
      </c>
      <c r="U844" s="33">
        <v>-2.1509347000000001</v>
      </c>
      <c r="V844" s="33">
        <v>-2.5219045000000002</v>
      </c>
      <c r="W844" s="33">
        <v>-2.9948264999999998</v>
      </c>
      <c r="X844" s="33">
        <v>-2.4268288</v>
      </c>
      <c r="Y844" s="33">
        <v>-1.7013031000000001</v>
      </c>
      <c r="Z844" s="33">
        <v>-0.62926669999999996</v>
      </c>
      <c r="AA844" s="33">
        <v>-0.87190880000000004</v>
      </c>
      <c r="AB844" s="33">
        <v>-0.93410139999999997</v>
      </c>
      <c r="AC844" s="33">
        <v>-5.5341452999999996</v>
      </c>
      <c r="AD844" s="33">
        <v>-2.6523129999999999</v>
      </c>
      <c r="AE844" s="33">
        <v>-0.17360329999999999</v>
      </c>
      <c r="AF844" s="33">
        <v>-2.9895361</v>
      </c>
      <c r="AG844" s="33">
        <v>-3.7386265000000001</v>
      </c>
      <c r="AH844" s="33">
        <v>-3.0252797999999999</v>
      </c>
      <c r="AI844" s="33">
        <v>-2.5376970999999999</v>
      </c>
    </row>
    <row r="845" spans="1:35" ht="14.5" x14ac:dyDescent="0.35">
      <c r="A845" s="8" t="str">
        <f t="shared" si="15"/>
        <v>Öffentliches DefizitFrankreich</v>
      </c>
      <c r="B845" s="8">
        <v>845</v>
      </c>
      <c r="C845" s="32" t="s">
        <v>209</v>
      </c>
      <c r="D845" s="32" t="s">
        <v>0</v>
      </c>
      <c r="E845" s="32" t="s">
        <v>61</v>
      </c>
      <c r="F845" s="32" t="s">
        <v>343</v>
      </c>
      <c r="G845" s="32" t="s">
        <v>32</v>
      </c>
      <c r="H845" s="32" t="s">
        <v>376</v>
      </c>
      <c r="I845" s="33">
        <v>-1.3126551</v>
      </c>
      <c r="J845" s="33">
        <v>-1.4173591999999999</v>
      </c>
      <c r="K845" s="33">
        <v>-3.1755645000000001</v>
      </c>
      <c r="L845" s="33">
        <v>-4.0878059999999996</v>
      </c>
      <c r="M845" s="33">
        <v>-3.5551870000000001</v>
      </c>
      <c r="N845" s="33">
        <v>-3.5073625000000002</v>
      </c>
      <c r="O845" s="33">
        <v>-2.6577489999999999</v>
      </c>
      <c r="P845" s="33">
        <v>-2.989649</v>
      </c>
      <c r="Q845" s="33">
        <v>-3.5020156</v>
      </c>
      <c r="R845" s="33">
        <v>-7.3783931000000003</v>
      </c>
      <c r="S845" s="33">
        <v>-7.1520606000000004</v>
      </c>
      <c r="T845" s="33">
        <v>-5.3044617000000001</v>
      </c>
      <c r="U845" s="33">
        <v>-5.1710906999999997</v>
      </c>
      <c r="V845" s="33">
        <v>-4.9384161000000004</v>
      </c>
      <c r="W845" s="33">
        <v>-4.5736401000000004</v>
      </c>
      <c r="X845" s="33">
        <v>-3.8921112999999998</v>
      </c>
      <c r="Y845" s="33">
        <v>-3.7648749000000001</v>
      </c>
      <c r="Z845" s="33">
        <v>-3.3624974999999999</v>
      </c>
      <c r="AA845" s="33">
        <v>-2.3188019999999998</v>
      </c>
      <c r="AB845" s="33">
        <v>-2.3939371</v>
      </c>
      <c r="AC845" s="33">
        <v>-8.9326895999999998</v>
      </c>
      <c r="AD845" s="33">
        <v>-6.5846324999999997</v>
      </c>
      <c r="AE845" s="33">
        <v>-4.7364594000000002</v>
      </c>
      <c r="AF845" s="33">
        <v>-5.4861778000000001</v>
      </c>
      <c r="AG845" s="33">
        <v>-6.2244462</v>
      </c>
      <c r="AH845" s="33">
        <v>-5.2552744000000002</v>
      </c>
      <c r="AI845" s="33">
        <v>-5.3787900999999998</v>
      </c>
    </row>
    <row r="846" spans="1:35" ht="14.5" x14ac:dyDescent="0.35">
      <c r="A846" s="8" t="str">
        <f t="shared" si="15"/>
        <v>Öffentliches DefizitGriechenland</v>
      </c>
      <c r="B846" s="8">
        <v>846</v>
      </c>
      <c r="C846" s="32" t="s">
        <v>209</v>
      </c>
      <c r="D846" s="32" t="s">
        <v>6</v>
      </c>
      <c r="E846" s="32" t="s">
        <v>61</v>
      </c>
      <c r="F846" s="32" t="s">
        <v>343</v>
      </c>
      <c r="G846" s="32" t="s">
        <v>32</v>
      </c>
      <c r="H846" s="32" t="s">
        <v>376</v>
      </c>
      <c r="I846" s="33">
        <v>-4.2148580000000004</v>
      </c>
      <c r="J846" s="33">
        <v>-5.6423442000000001</v>
      </c>
      <c r="K846" s="33">
        <v>-6.1968911000000002</v>
      </c>
      <c r="L846" s="33">
        <v>-8.0467093999999992</v>
      </c>
      <c r="M846" s="33">
        <v>-9.0526888999999997</v>
      </c>
      <c r="N846" s="33">
        <v>-6.3299203999999998</v>
      </c>
      <c r="O846" s="33">
        <v>-6.0448288999999997</v>
      </c>
      <c r="P846" s="33">
        <v>-6.8068787000000004</v>
      </c>
      <c r="Q846" s="33">
        <v>-10.3147669</v>
      </c>
      <c r="R846" s="33">
        <v>-15.4236076</v>
      </c>
      <c r="S846" s="33">
        <v>-11.4244573</v>
      </c>
      <c r="T846" s="33">
        <v>-10.499570500000001</v>
      </c>
      <c r="U846" s="33">
        <v>-9.3120378000000006</v>
      </c>
      <c r="V846" s="33">
        <v>-13.5969175</v>
      </c>
      <c r="W846" s="33">
        <v>-3.7723238000000001</v>
      </c>
      <c r="X846" s="33">
        <v>-5.9054687000000001</v>
      </c>
      <c r="Y846" s="33">
        <v>0.2109509</v>
      </c>
      <c r="Z846" s="33">
        <v>0.72331219999999996</v>
      </c>
      <c r="AA846" s="33">
        <v>0.90136150000000004</v>
      </c>
      <c r="AB846" s="33">
        <v>0.82351770000000002</v>
      </c>
      <c r="AC846" s="33">
        <v>-9.5612987999999994</v>
      </c>
      <c r="AD846" s="33">
        <v>-6.9267235999999999</v>
      </c>
      <c r="AE846" s="33">
        <v>-2.4555698000000001</v>
      </c>
      <c r="AF846" s="33">
        <v>-1.3152927999999999</v>
      </c>
      <c r="AG846" s="33">
        <v>-0.58335599999999999</v>
      </c>
      <c r="AH846" s="33">
        <v>-6.3766799999999998E-2</v>
      </c>
      <c r="AI846" s="33">
        <v>0.21870149999999999</v>
      </c>
    </row>
    <row r="847" spans="1:35" ht="14.5" x14ac:dyDescent="0.35">
      <c r="A847" s="8" t="str">
        <f t="shared" si="15"/>
        <v>Öffentliches DefizitIrland</v>
      </c>
      <c r="B847" s="8">
        <v>847</v>
      </c>
      <c r="C847" s="32" t="s">
        <v>209</v>
      </c>
      <c r="D847" s="32" t="s">
        <v>4</v>
      </c>
      <c r="E847" s="32" t="s">
        <v>61</v>
      </c>
      <c r="F847" s="32" t="s">
        <v>343</v>
      </c>
      <c r="G847" s="32" t="s">
        <v>32</v>
      </c>
      <c r="H847" s="32" t="s">
        <v>376</v>
      </c>
      <c r="I847" s="33">
        <v>4.8553259999999998</v>
      </c>
      <c r="J847" s="33">
        <v>0.95929880000000001</v>
      </c>
      <c r="K847" s="33">
        <v>-0.51934630000000004</v>
      </c>
      <c r="L847" s="33">
        <v>0.34607149999999998</v>
      </c>
      <c r="M847" s="33">
        <v>1.2982213</v>
      </c>
      <c r="N847" s="33">
        <v>1.5704015</v>
      </c>
      <c r="O847" s="33">
        <v>2.7753646999999999</v>
      </c>
      <c r="P847" s="33">
        <v>0.26782440000000002</v>
      </c>
      <c r="Q847" s="33">
        <v>-7.0305374</v>
      </c>
      <c r="R847" s="33">
        <v>-13.8728411</v>
      </c>
      <c r="S847" s="33">
        <v>-32.108369400000001</v>
      </c>
      <c r="T847" s="33">
        <v>-13.450273299999999</v>
      </c>
      <c r="U847" s="33">
        <v>-8.4025076999999992</v>
      </c>
      <c r="V847" s="33">
        <v>-6.2668429000000003</v>
      </c>
      <c r="W847" s="33">
        <v>-3.5133754000000001</v>
      </c>
      <c r="X847" s="33">
        <v>-1.9709823</v>
      </c>
      <c r="Y847" s="33">
        <v>-0.76109899999999997</v>
      </c>
      <c r="Z847" s="33">
        <v>-0.2973848</v>
      </c>
      <c r="AA847" s="33">
        <v>9.3858499999999997E-2</v>
      </c>
      <c r="AB847" s="33">
        <v>0.4090741</v>
      </c>
      <c r="AC847" s="33">
        <v>-4.8795006000000001</v>
      </c>
      <c r="AD847" s="33">
        <v>-1.3995032000000001</v>
      </c>
      <c r="AE847" s="33">
        <v>1.6501664</v>
      </c>
      <c r="AF847" s="33">
        <v>1.4787475999999999</v>
      </c>
      <c r="AG847" s="33">
        <v>4.4181451999999997</v>
      </c>
      <c r="AH847" s="33">
        <v>1.4446350999999999</v>
      </c>
      <c r="AI847" s="33">
        <v>1.2830433999999999</v>
      </c>
    </row>
    <row r="848" spans="1:35" ht="14.5" x14ac:dyDescent="0.35">
      <c r="A848" s="8" t="str">
        <f t="shared" si="15"/>
        <v>Öffentliches DefizitItalien</v>
      </c>
      <c r="B848" s="8">
        <v>848</v>
      </c>
      <c r="C848" s="32" t="s">
        <v>209</v>
      </c>
      <c r="D848" s="32" t="s">
        <v>3</v>
      </c>
      <c r="E848" s="32" t="s">
        <v>61</v>
      </c>
      <c r="F848" s="32" t="s">
        <v>343</v>
      </c>
      <c r="G848" s="32" t="s">
        <v>32</v>
      </c>
      <c r="H848" s="32" t="s">
        <v>376</v>
      </c>
      <c r="I848" s="33">
        <v>-2.4200955999999998</v>
      </c>
      <c r="J848" s="33">
        <v>-3.1808242</v>
      </c>
      <c r="K848" s="33">
        <v>-2.8797755999999999</v>
      </c>
      <c r="L848" s="33">
        <v>-3.2262005999999999</v>
      </c>
      <c r="M848" s="33">
        <v>-3.4609247000000001</v>
      </c>
      <c r="N848" s="33">
        <v>-4.0985326000000004</v>
      </c>
      <c r="O848" s="33">
        <v>-3.6054420999999999</v>
      </c>
      <c r="P848" s="33">
        <v>-1.3259424</v>
      </c>
      <c r="Q848" s="33">
        <v>-2.5839577999999999</v>
      </c>
      <c r="R848" s="33">
        <v>-5.0565404000000003</v>
      </c>
      <c r="S848" s="33">
        <v>-4.1613907000000001</v>
      </c>
      <c r="T848" s="33">
        <v>-3.5243956000000001</v>
      </c>
      <c r="U848" s="33">
        <v>-2.9854886999999999</v>
      </c>
      <c r="V848" s="33">
        <v>-2.8745531</v>
      </c>
      <c r="W848" s="33">
        <v>-2.8184990000000001</v>
      </c>
      <c r="X848" s="33">
        <v>-2.4591202999999999</v>
      </c>
      <c r="Y848" s="33">
        <v>-2.4046596</v>
      </c>
      <c r="Z848" s="33">
        <v>-2.5088664999999999</v>
      </c>
      <c r="AA848" s="33">
        <v>-2.1919911999999999</v>
      </c>
      <c r="AB848" s="33">
        <v>-1.4501126</v>
      </c>
      <c r="AC848" s="33">
        <v>-9.3787953999999996</v>
      </c>
      <c r="AD848" s="33">
        <v>-8.8536958000000006</v>
      </c>
      <c r="AE848" s="33">
        <v>-8.0906638999999991</v>
      </c>
      <c r="AF848" s="33">
        <v>-7.1773918999999999</v>
      </c>
      <c r="AG848" s="33">
        <v>-3.7774013000000002</v>
      </c>
      <c r="AH848" s="33">
        <v>-3.3705769999999999</v>
      </c>
      <c r="AI848" s="33">
        <v>-2.9172262</v>
      </c>
    </row>
    <row r="849" spans="1:35" ht="14.5" x14ac:dyDescent="0.35">
      <c r="A849" s="8" t="str">
        <f t="shared" si="15"/>
        <v>Öffentliches DefizitKroatien</v>
      </c>
      <c r="B849" s="8">
        <v>849</v>
      </c>
      <c r="C849" s="32" t="s">
        <v>209</v>
      </c>
      <c r="D849" s="32" t="s">
        <v>27</v>
      </c>
      <c r="E849" s="32" t="s">
        <v>61</v>
      </c>
      <c r="F849" s="32" t="s">
        <v>343</v>
      </c>
      <c r="G849" s="32" t="s">
        <v>32</v>
      </c>
      <c r="H849" s="32" t="s">
        <v>376</v>
      </c>
      <c r="I849" s="33">
        <v>-8.812716</v>
      </c>
      <c r="J849" s="33">
        <v>-4.5593631999999999</v>
      </c>
      <c r="K849" s="33">
        <v>-4.5902246</v>
      </c>
      <c r="L849" s="33">
        <v>-4.5953682000000002</v>
      </c>
      <c r="M849" s="33">
        <v>-5.7321404999999999</v>
      </c>
      <c r="N849" s="33">
        <v>-3.0319546000000002</v>
      </c>
      <c r="O849" s="33">
        <v>-1.8587058999999999</v>
      </c>
      <c r="P849" s="33">
        <v>-2.1209851</v>
      </c>
      <c r="Q849" s="33">
        <v>-2.3293096000000002</v>
      </c>
      <c r="R849" s="33">
        <v>-6.9897030999999998</v>
      </c>
      <c r="S849" s="33">
        <v>-6.6395466000000001</v>
      </c>
      <c r="T849" s="33">
        <v>-7.5946879999999997</v>
      </c>
      <c r="U849" s="33">
        <v>-5.4698703999999996</v>
      </c>
      <c r="V849" s="33">
        <v>-5.4950321999999998</v>
      </c>
      <c r="W849" s="33">
        <v>-5.1321776999999997</v>
      </c>
      <c r="X849" s="33">
        <v>-3.4756437</v>
      </c>
      <c r="Y849" s="33">
        <v>-1.0418404999999999</v>
      </c>
      <c r="Z849" s="33">
        <v>0.54709399999999997</v>
      </c>
      <c r="AA849" s="33">
        <v>-4.2897999999999999E-2</v>
      </c>
      <c r="AB849" s="33">
        <v>0.2262036</v>
      </c>
      <c r="AC849" s="33">
        <v>-7.2323336999999999</v>
      </c>
      <c r="AD849" s="33">
        <v>-2.5514663999999998</v>
      </c>
      <c r="AE849" s="33">
        <v>0.1399096</v>
      </c>
      <c r="AF849" s="33">
        <v>-0.85510960000000003</v>
      </c>
      <c r="AG849" s="33">
        <v>-2.1498593000000001</v>
      </c>
      <c r="AH849" s="33">
        <v>-2.1039335000000001</v>
      </c>
      <c r="AI849" s="33">
        <v>-1.9181063</v>
      </c>
    </row>
    <row r="850" spans="1:35" ht="14.5" x14ac:dyDescent="0.35">
      <c r="A850" s="8" t="str">
        <f t="shared" si="15"/>
        <v>Öffentliches DefizitLettland</v>
      </c>
      <c r="B850" s="8">
        <v>850</v>
      </c>
      <c r="C850" s="32" t="s">
        <v>209</v>
      </c>
      <c r="D850" s="32" t="s">
        <v>19</v>
      </c>
      <c r="E850" s="32" t="s">
        <v>61</v>
      </c>
      <c r="F850" s="32" t="s">
        <v>343</v>
      </c>
      <c r="G850" s="32" t="s">
        <v>32</v>
      </c>
      <c r="H850" s="32" t="s">
        <v>376</v>
      </c>
      <c r="I850" s="33">
        <v>-2.7929398999999999</v>
      </c>
      <c r="J850" s="33">
        <v>-1.9861323</v>
      </c>
      <c r="K850" s="33">
        <v>-2.3969171999999999</v>
      </c>
      <c r="L850" s="33">
        <v>-1.6383437000000001</v>
      </c>
      <c r="M850" s="33">
        <v>-1.2378549999999999</v>
      </c>
      <c r="N850" s="33">
        <v>-0.50012900000000005</v>
      </c>
      <c r="O850" s="33">
        <v>-0.55950330000000004</v>
      </c>
      <c r="P850" s="33">
        <v>-0.5948116</v>
      </c>
      <c r="Q850" s="33">
        <v>-4.4713725999999996</v>
      </c>
      <c r="R850" s="33">
        <v>-9.8143702000000008</v>
      </c>
      <c r="S850" s="33">
        <v>-8.7948175000000006</v>
      </c>
      <c r="T850" s="33">
        <v>-4.4696258999999996</v>
      </c>
      <c r="U850" s="33">
        <v>-1.4602691000000001</v>
      </c>
      <c r="V850" s="33">
        <v>-1.2585516999999999</v>
      </c>
      <c r="W850" s="33">
        <v>-1.7010149999999999</v>
      </c>
      <c r="X850" s="33">
        <v>-1.5216308999999999</v>
      </c>
      <c r="Y850" s="33">
        <v>-1.37153E-2</v>
      </c>
      <c r="Z850" s="33">
        <v>-0.29845719999999998</v>
      </c>
      <c r="AA850" s="33">
        <v>-1.3559977000000001</v>
      </c>
      <c r="AB850" s="33">
        <v>-0.15534210000000001</v>
      </c>
      <c r="AC850" s="33">
        <v>-4.0874148000000003</v>
      </c>
      <c r="AD850" s="33">
        <v>-7.2202519000000001</v>
      </c>
      <c r="AE850" s="33">
        <v>-4.8572366000000002</v>
      </c>
      <c r="AF850" s="33">
        <v>-2.3844658000000001</v>
      </c>
      <c r="AG850" s="33">
        <v>-2.8008118</v>
      </c>
      <c r="AH850" s="33">
        <v>-3.1868729</v>
      </c>
      <c r="AI850" s="33">
        <v>-3.2418607000000002</v>
      </c>
    </row>
    <row r="851" spans="1:35" ht="14.5" x14ac:dyDescent="0.35">
      <c r="A851" s="8" t="str">
        <f t="shared" si="15"/>
        <v>Öffentliches DefizitLitauen</v>
      </c>
      <c r="B851" s="8">
        <v>851</v>
      </c>
      <c r="C851" s="32" t="s">
        <v>209</v>
      </c>
      <c r="D851" s="32" t="s">
        <v>20</v>
      </c>
      <c r="E851" s="32" t="s">
        <v>61</v>
      </c>
      <c r="F851" s="32" t="s">
        <v>343</v>
      </c>
      <c r="G851" s="32" t="s">
        <v>32</v>
      </c>
      <c r="H851" s="32" t="s">
        <v>376</v>
      </c>
      <c r="I851" s="33">
        <v>-3.1812624999999999</v>
      </c>
      <c r="J851" s="33">
        <v>-3.5243370000000001</v>
      </c>
      <c r="K851" s="33">
        <v>-1.8544871999999999</v>
      </c>
      <c r="L851" s="33">
        <v>-1.2636175000000001</v>
      </c>
      <c r="M851" s="33">
        <v>-1.3864619</v>
      </c>
      <c r="N851" s="33">
        <v>-0.3435627</v>
      </c>
      <c r="O851" s="33">
        <v>-0.27292129999999998</v>
      </c>
      <c r="P851" s="33">
        <v>-0.81559380000000004</v>
      </c>
      <c r="Q851" s="33">
        <v>-3.0841628000000001</v>
      </c>
      <c r="R851" s="33">
        <v>-9.0551972000000003</v>
      </c>
      <c r="S851" s="33">
        <v>-6.9485237</v>
      </c>
      <c r="T851" s="33">
        <v>-5.9131333000000001</v>
      </c>
      <c r="U851" s="33">
        <v>-3.1458678</v>
      </c>
      <c r="V851" s="33">
        <v>-2.693695</v>
      </c>
      <c r="W851" s="33">
        <v>-1.7896118000000001</v>
      </c>
      <c r="X851" s="33">
        <v>-0.76681239999999995</v>
      </c>
      <c r="Y851" s="33">
        <v>3.3744900000000001E-2</v>
      </c>
      <c r="Z851" s="33">
        <v>0.3600275</v>
      </c>
      <c r="AA851" s="33">
        <v>0.59851049999999995</v>
      </c>
      <c r="AB851" s="33">
        <v>0.52234769999999997</v>
      </c>
      <c r="AC851" s="33">
        <v>-6.3372622999999999</v>
      </c>
      <c r="AD851" s="33">
        <v>-1.1339163999999999</v>
      </c>
      <c r="AE851" s="33">
        <v>-0.70654019999999995</v>
      </c>
      <c r="AF851" s="33">
        <v>-0.69003990000000004</v>
      </c>
      <c r="AG851" s="33">
        <v>-2.0350562999999999</v>
      </c>
      <c r="AH851" s="33">
        <v>-2.3570164999999998</v>
      </c>
      <c r="AI851" s="33">
        <v>-2.5735253999999999</v>
      </c>
    </row>
    <row r="852" spans="1:35" ht="14.5" x14ac:dyDescent="0.35">
      <c r="A852" s="8" t="str">
        <f t="shared" si="15"/>
        <v>Öffentliches DefizitLuxemburg</v>
      </c>
      <c r="B852" s="8">
        <v>852</v>
      </c>
      <c r="C852" s="32" t="s">
        <v>209</v>
      </c>
      <c r="D852" s="32" t="s">
        <v>10</v>
      </c>
      <c r="E852" s="32" t="s">
        <v>61</v>
      </c>
      <c r="F852" s="32" t="s">
        <v>343</v>
      </c>
      <c r="G852" s="32" t="s">
        <v>32</v>
      </c>
      <c r="H852" s="32" t="s">
        <v>376</v>
      </c>
      <c r="I852" s="33">
        <v>5.5449332</v>
      </c>
      <c r="J852" s="33">
        <v>5.6266591000000004</v>
      </c>
      <c r="K852" s="33">
        <v>2.0309791000000001</v>
      </c>
      <c r="L852" s="33">
        <v>0.27295999999999998</v>
      </c>
      <c r="M852" s="33">
        <v>-1.3933256000000001</v>
      </c>
      <c r="N852" s="33">
        <v>-0.20782020000000001</v>
      </c>
      <c r="O852" s="33">
        <v>1.91157</v>
      </c>
      <c r="P852" s="33">
        <v>4.3629306999999997</v>
      </c>
      <c r="Q852" s="33">
        <v>3.3739436</v>
      </c>
      <c r="R852" s="33">
        <v>-0.20998320000000001</v>
      </c>
      <c r="S852" s="33">
        <v>-0.31747959999999997</v>
      </c>
      <c r="T852" s="33">
        <v>0.65840960000000004</v>
      </c>
      <c r="U852" s="33">
        <v>0.50644540000000005</v>
      </c>
      <c r="V852" s="33">
        <v>0.8437403</v>
      </c>
      <c r="W852" s="33">
        <v>1.3388150999999999</v>
      </c>
      <c r="X852" s="33">
        <v>1.3340586000000001</v>
      </c>
      <c r="Y852" s="33">
        <v>1.8929666000000001</v>
      </c>
      <c r="Z852" s="33">
        <v>1.3668501</v>
      </c>
      <c r="AA852" s="33">
        <v>3.1791303000000002</v>
      </c>
      <c r="AB852" s="33">
        <v>2.6780217999999998</v>
      </c>
      <c r="AC852" s="33">
        <v>-3.0913021000000001</v>
      </c>
      <c r="AD852" s="33">
        <v>1.014858</v>
      </c>
      <c r="AE852" s="33">
        <v>0.1923667</v>
      </c>
      <c r="AF852" s="33">
        <v>-0.69609460000000001</v>
      </c>
      <c r="AG852" s="33">
        <v>-0.56772440000000002</v>
      </c>
      <c r="AH852" s="33">
        <v>-0.77366880000000005</v>
      </c>
      <c r="AI852" s="33">
        <v>-0.58052199999999998</v>
      </c>
    </row>
    <row r="853" spans="1:35" ht="14.5" x14ac:dyDescent="0.35">
      <c r="A853" s="8" t="str">
        <f t="shared" si="15"/>
        <v>Öffentliches DefizitMalta</v>
      </c>
      <c r="B853" s="8">
        <v>853</v>
      </c>
      <c r="C853" s="32" t="s">
        <v>209</v>
      </c>
      <c r="D853" s="32" t="s">
        <v>16</v>
      </c>
      <c r="E853" s="32" t="s">
        <v>61</v>
      </c>
      <c r="F853" s="32" t="s">
        <v>343</v>
      </c>
      <c r="G853" s="32" t="s">
        <v>32</v>
      </c>
      <c r="H853" s="32" t="s">
        <v>376</v>
      </c>
      <c r="I853" s="33">
        <v>-5.5072415000000001</v>
      </c>
      <c r="J853" s="33">
        <v>-6.0948319</v>
      </c>
      <c r="K853" s="33">
        <v>-5.3622699000000003</v>
      </c>
      <c r="L853" s="33">
        <v>-8.9872867000000003</v>
      </c>
      <c r="M853" s="33">
        <v>-4.2442916000000004</v>
      </c>
      <c r="N853" s="33">
        <v>-2.8360626999999998</v>
      </c>
      <c r="O853" s="33">
        <v>-2.4607057999999999</v>
      </c>
      <c r="P853" s="33">
        <v>-2.0542764999999998</v>
      </c>
      <c r="Q853" s="33">
        <v>-4.0551461</v>
      </c>
      <c r="R853" s="33">
        <v>-3.1140409999999998</v>
      </c>
      <c r="S853" s="33">
        <v>-2.2209333</v>
      </c>
      <c r="T853" s="33">
        <v>-2.9860042</v>
      </c>
      <c r="U853" s="33">
        <v>-3.3050514</v>
      </c>
      <c r="V853" s="33">
        <v>-2.1858985999999998</v>
      </c>
      <c r="W853" s="33">
        <v>-1.4862892999999999</v>
      </c>
      <c r="X853" s="33">
        <v>-0.83843619999999996</v>
      </c>
      <c r="Y853" s="33">
        <v>1.096247</v>
      </c>
      <c r="Z853" s="33">
        <v>3.4046680999999999</v>
      </c>
      <c r="AA853" s="33">
        <v>1.8576490000000001</v>
      </c>
      <c r="AB853" s="33">
        <v>0.72220669999999998</v>
      </c>
      <c r="AC853" s="33">
        <v>-8.7320685000000005</v>
      </c>
      <c r="AD853" s="33">
        <v>-6.9596026000000002</v>
      </c>
      <c r="AE853" s="33">
        <v>-5.2323566000000001</v>
      </c>
      <c r="AF853" s="33">
        <v>-4.5466388000000002</v>
      </c>
      <c r="AG853" s="33">
        <v>-4.0434181000000002</v>
      </c>
      <c r="AH853" s="33">
        <v>-3.5310407000000001</v>
      </c>
      <c r="AI853" s="33">
        <v>-3.0550937</v>
      </c>
    </row>
    <row r="854" spans="1:35" ht="14.5" x14ac:dyDescent="0.35">
      <c r="A854" s="8" t="str">
        <f t="shared" si="15"/>
        <v>Öffentliches DefizitNiederlande</v>
      </c>
      <c r="B854" s="8">
        <v>854</v>
      </c>
      <c r="C854" s="32" t="s">
        <v>209</v>
      </c>
      <c r="D854" s="32" t="s">
        <v>1</v>
      </c>
      <c r="E854" s="32" t="s">
        <v>61</v>
      </c>
      <c r="F854" s="32" t="s">
        <v>343</v>
      </c>
      <c r="G854" s="32" t="s">
        <v>32</v>
      </c>
      <c r="H854" s="32" t="s">
        <v>376</v>
      </c>
      <c r="I854" s="33">
        <v>1.1358032</v>
      </c>
      <c r="J854" s="33">
        <v>-0.46775899999999998</v>
      </c>
      <c r="K854" s="33">
        <v>-2.2300612000000002</v>
      </c>
      <c r="L854" s="33">
        <v>-3.1918757000000002</v>
      </c>
      <c r="M854" s="33">
        <v>-1.8249610000000001</v>
      </c>
      <c r="N854" s="33">
        <v>-0.51471469999999997</v>
      </c>
      <c r="O854" s="33">
        <v>2.9109199999999998E-2</v>
      </c>
      <c r="P854" s="33">
        <v>-0.25980490000000001</v>
      </c>
      <c r="Q854" s="33">
        <v>-3.5314000000000001E-3</v>
      </c>
      <c r="R854" s="33">
        <v>-5.1014562999999997</v>
      </c>
      <c r="S854" s="33">
        <v>-5.2769579000000002</v>
      </c>
      <c r="T854" s="33">
        <v>-4.4198819</v>
      </c>
      <c r="U854" s="33">
        <v>-3.8369450000000001</v>
      </c>
      <c r="V854" s="33">
        <v>-2.8610193000000002</v>
      </c>
      <c r="W854" s="33">
        <v>-2.2417322</v>
      </c>
      <c r="X854" s="33">
        <v>-1.7783817</v>
      </c>
      <c r="Y854" s="33">
        <v>0.22702820000000001</v>
      </c>
      <c r="Z854" s="33">
        <v>1.3163555</v>
      </c>
      <c r="AA854" s="33">
        <v>1.4738217</v>
      </c>
      <c r="AB854" s="33">
        <v>1.7818255000000001</v>
      </c>
      <c r="AC854" s="33">
        <v>-3.6078793999999998</v>
      </c>
      <c r="AD854" s="33">
        <v>-2.1983063</v>
      </c>
      <c r="AE854" s="33">
        <v>1.15715E-2</v>
      </c>
      <c r="AF854" s="33">
        <v>-0.35781220000000002</v>
      </c>
      <c r="AG854" s="33">
        <v>-0.19637579999999999</v>
      </c>
      <c r="AH854" s="33">
        <v>-1.8773892000000001</v>
      </c>
      <c r="AI854" s="33">
        <v>-2.3973526000000001</v>
      </c>
    </row>
    <row r="855" spans="1:35" ht="14.5" x14ac:dyDescent="0.35">
      <c r="A855" s="8" t="str">
        <f t="shared" si="15"/>
        <v>Öffentliches DefizitÖsterreich</v>
      </c>
      <c r="B855" s="8">
        <v>855</v>
      </c>
      <c r="C855" s="32" t="s">
        <v>209</v>
      </c>
      <c r="D855" s="32" t="s">
        <v>56</v>
      </c>
      <c r="E855" s="32" t="s">
        <v>61</v>
      </c>
      <c r="F855" s="32" t="s">
        <v>343</v>
      </c>
      <c r="G855" s="32" t="s">
        <v>32</v>
      </c>
      <c r="H855" s="32" t="s">
        <v>376</v>
      </c>
      <c r="I855" s="33">
        <v>-2.4064152999999999</v>
      </c>
      <c r="J855" s="33">
        <v>-0.7126209</v>
      </c>
      <c r="K855" s="33">
        <v>-1.4252830999999999</v>
      </c>
      <c r="L855" s="33">
        <v>-1.8388373</v>
      </c>
      <c r="M855" s="33">
        <v>-4.9413339000000001</v>
      </c>
      <c r="N855" s="33">
        <v>-2.5884971000000001</v>
      </c>
      <c r="O855" s="33">
        <v>-2.6084928000000001</v>
      </c>
      <c r="P855" s="33">
        <v>-1.3695809000000001</v>
      </c>
      <c r="Q855" s="33">
        <v>-1.5715675</v>
      </c>
      <c r="R855" s="33">
        <v>-5.3809646999999998</v>
      </c>
      <c r="S855" s="33">
        <v>-4.4643505000000001</v>
      </c>
      <c r="T855" s="33">
        <v>-2.4816281</v>
      </c>
      <c r="U855" s="33">
        <v>-2.1769269000000002</v>
      </c>
      <c r="V855" s="33">
        <v>-1.9925016</v>
      </c>
      <c r="W855" s="33">
        <v>-1.9235264000000001</v>
      </c>
      <c r="X855" s="33">
        <v>-0.4769157</v>
      </c>
      <c r="Y855" s="33">
        <v>-1.4514222999999999</v>
      </c>
      <c r="Z855" s="33">
        <v>-0.77574180000000004</v>
      </c>
      <c r="AA855" s="33">
        <v>0.19519130000000001</v>
      </c>
      <c r="AB855" s="33">
        <v>0.53641490000000003</v>
      </c>
      <c r="AC855" s="33">
        <v>-8.2043736999999997</v>
      </c>
      <c r="AD855" s="33">
        <v>-5.6934895000000001</v>
      </c>
      <c r="AE855" s="33">
        <v>-3.3066884000000001</v>
      </c>
      <c r="AF855" s="33">
        <v>-2.6198711000000001</v>
      </c>
      <c r="AG855" s="33">
        <v>-3.6046440999999998</v>
      </c>
      <c r="AH855" s="33">
        <v>-3.7085656999999999</v>
      </c>
      <c r="AI855" s="33">
        <v>-3.4977182999999998</v>
      </c>
    </row>
    <row r="856" spans="1:35" ht="14.5" x14ac:dyDescent="0.35">
      <c r="A856" s="8" t="str">
        <f t="shared" si="15"/>
        <v>Öffentliches DefizitPolen</v>
      </c>
      <c r="B856" s="8">
        <v>856</v>
      </c>
      <c r="C856" s="32" t="s">
        <v>209</v>
      </c>
      <c r="D856" s="32" t="s">
        <v>21</v>
      </c>
      <c r="E856" s="32" t="s">
        <v>61</v>
      </c>
      <c r="F856" s="32" t="s">
        <v>343</v>
      </c>
      <c r="G856" s="32" t="s">
        <v>32</v>
      </c>
      <c r="H856" s="32" t="s">
        <v>376</v>
      </c>
      <c r="I856" s="33">
        <v>-3.9794111999999999</v>
      </c>
      <c r="J856" s="33">
        <v>-4.7186762</v>
      </c>
      <c r="K856" s="33">
        <v>-4.8025184999999997</v>
      </c>
      <c r="L856" s="33">
        <v>-6.0177576000000004</v>
      </c>
      <c r="M856" s="33">
        <v>-4.9876298999999999</v>
      </c>
      <c r="N856" s="33">
        <v>-3.9258506999999998</v>
      </c>
      <c r="O856" s="33">
        <v>-3.5270058999999998</v>
      </c>
      <c r="P856" s="33">
        <v>-1.8793035</v>
      </c>
      <c r="Q856" s="33">
        <v>-3.5953438000000002</v>
      </c>
      <c r="R856" s="33">
        <v>-7.2363198999999998</v>
      </c>
      <c r="S856" s="33">
        <v>-7.4298200000000003</v>
      </c>
      <c r="T856" s="33">
        <v>-4.9745033999999997</v>
      </c>
      <c r="U856" s="33">
        <v>-3.7953646999999999</v>
      </c>
      <c r="V856" s="33">
        <v>-4.2460836999999998</v>
      </c>
      <c r="W856" s="33">
        <v>-3.6621400999999998</v>
      </c>
      <c r="X856" s="33">
        <v>-2.5945255</v>
      </c>
      <c r="Y856" s="33">
        <v>-2.3831324999999999</v>
      </c>
      <c r="Z856" s="33">
        <v>-1.4858506</v>
      </c>
      <c r="AA856" s="33">
        <v>-0.24483289999999999</v>
      </c>
      <c r="AB856" s="33">
        <v>-0.73360069999999999</v>
      </c>
      <c r="AC856" s="33">
        <v>-6.8530781000000003</v>
      </c>
      <c r="AD856" s="33">
        <v>-1.7455452</v>
      </c>
      <c r="AE856" s="33">
        <v>-3.4344776000000001</v>
      </c>
      <c r="AF856" s="33">
        <v>-5.2897011000000003</v>
      </c>
      <c r="AG856" s="33">
        <v>-5.8036314999999998</v>
      </c>
      <c r="AH856" s="33">
        <v>-5.5747682000000003</v>
      </c>
      <c r="AI856" s="33">
        <v>-5.3303433</v>
      </c>
    </row>
    <row r="857" spans="1:35" ht="14.5" x14ac:dyDescent="0.35">
      <c r="A857" s="8" t="str">
        <f t="shared" si="15"/>
        <v>Öffentliches DefizitPortugal</v>
      </c>
      <c r="B857" s="8">
        <v>857</v>
      </c>
      <c r="C857" s="32" t="s">
        <v>209</v>
      </c>
      <c r="D857" s="32" t="s">
        <v>7</v>
      </c>
      <c r="E857" s="32" t="s">
        <v>61</v>
      </c>
      <c r="F857" s="32" t="s">
        <v>343</v>
      </c>
      <c r="G857" s="32" t="s">
        <v>32</v>
      </c>
      <c r="H857" s="32" t="s">
        <v>376</v>
      </c>
      <c r="I857" s="33">
        <v>-3.1711385000000001</v>
      </c>
      <c r="J857" s="33">
        <v>-4.7415205</v>
      </c>
      <c r="K857" s="33">
        <v>-3.2875903000000002</v>
      </c>
      <c r="L857" s="33">
        <v>-5.6994056999999998</v>
      </c>
      <c r="M857" s="33">
        <v>-6.2022330999999999</v>
      </c>
      <c r="N857" s="33">
        <v>-6.1300122999999997</v>
      </c>
      <c r="O857" s="33">
        <v>-4.1670157999999997</v>
      </c>
      <c r="P857" s="33">
        <v>-2.8750298000000001</v>
      </c>
      <c r="Q857" s="33">
        <v>-3.8107169999999999</v>
      </c>
      <c r="R857" s="33">
        <v>-9.8742169999999998</v>
      </c>
      <c r="S857" s="33">
        <v>-11.418358700000001</v>
      </c>
      <c r="T857" s="33">
        <v>-7.7269478999999999</v>
      </c>
      <c r="U857" s="33">
        <v>-6.2024312000000004</v>
      </c>
      <c r="V857" s="33">
        <v>-5.2135731999999999</v>
      </c>
      <c r="W857" s="33">
        <v>-7.3628650000000002</v>
      </c>
      <c r="X857" s="33">
        <v>-4.4739833999999998</v>
      </c>
      <c r="Y857" s="33">
        <v>-1.9433874</v>
      </c>
      <c r="Z857" s="33">
        <v>-3.0022126</v>
      </c>
      <c r="AA857" s="33">
        <v>-0.425761</v>
      </c>
      <c r="AB857" s="33">
        <v>0.1160894</v>
      </c>
      <c r="AC857" s="33">
        <v>-5.7522481000000001</v>
      </c>
      <c r="AD857" s="33">
        <v>-2.8254858</v>
      </c>
      <c r="AE857" s="33">
        <v>-0.31042340000000002</v>
      </c>
      <c r="AF857" s="33">
        <v>1.2142820999999999</v>
      </c>
      <c r="AG857" s="33">
        <v>0.56123590000000001</v>
      </c>
      <c r="AH857" s="33">
        <v>0.41604469999999999</v>
      </c>
      <c r="AI857" s="33">
        <v>0.33675539999999998</v>
      </c>
    </row>
    <row r="858" spans="1:35" ht="14.5" x14ac:dyDescent="0.35">
      <c r="A858" s="8" t="str">
        <f t="shared" si="15"/>
        <v>Öffentliches DefizitRumänien</v>
      </c>
      <c r="B858" s="8">
        <v>858</v>
      </c>
      <c r="C858" s="32" t="s">
        <v>209</v>
      </c>
      <c r="D858" s="32" t="s">
        <v>99</v>
      </c>
      <c r="E858" s="32" t="s">
        <v>61</v>
      </c>
      <c r="F858" s="32" t="s">
        <v>343</v>
      </c>
      <c r="G858" s="32" t="s">
        <v>32</v>
      </c>
      <c r="H858" s="32" t="s">
        <v>376</v>
      </c>
      <c r="I858" s="33">
        <v>-4.5948529000000002</v>
      </c>
      <c r="J858" s="33">
        <v>-3.4544267999999998</v>
      </c>
      <c r="K858" s="33">
        <v>-1.9340454</v>
      </c>
      <c r="L858" s="33">
        <v>-1.4258724</v>
      </c>
      <c r="M858" s="33">
        <v>-1.0863617000000001</v>
      </c>
      <c r="N858" s="33">
        <v>-0.80847259999999999</v>
      </c>
      <c r="O858" s="33">
        <v>-2.1382438000000001</v>
      </c>
      <c r="P858" s="33">
        <v>-2.7628720000000002</v>
      </c>
      <c r="Q858" s="33">
        <v>-5.4122639000000001</v>
      </c>
      <c r="R858" s="33">
        <v>-9.5189176999999994</v>
      </c>
      <c r="S858" s="33">
        <v>-7.1140675</v>
      </c>
      <c r="T858" s="33">
        <v>-5.5500949000000004</v>
      </c>
      <c r="U858" s="33">
        <v>-3.8199032000000002</v>
      </c>
      <c r="V858" s="33">
        <v>-2.2680539999999998</v>
      </c>
      <c r="W858" s="33">
        <v>-1.1862671</v>
      </c>
      <c r="X858" s="33">
        <v>-0.52191529999999997</v>
      </c>
      <c r="Y858" s="33">
        <v>-2.5127467999999999</v>
      </c>
      <c r="Z858" s="33">
        <v>-2.5128913000000002</v>
      </c>
      <c r="AA858" s="33">
        <v>-2.8039193</v>
      </c>
      <c r="AB858" s="33">
        <v>-4.3266353999999998</v>
      </c>
      <c r="AC858" s="33">
        <v>-9.2061232000000004</v>
      </c>
      <c r="AD858" s="33">
        <v>-7.1374389999999996</v>
      </c>
      <c r="AE858" s="33">
        <v>-6.3804382999999998</v>
      </c>
      <c r="AF858" s="33">
        <v>-6.5345199000000003</v>
      </c>
      <c r="AG858" s="33">
        <v>-8.0206789999999994</v>
      </c>
      <c r="AH858" s="33">
        <v>-7.9306077999999998</v>
      </c>
      <c r="AI858" s="33">
        <v>-7.9253533000000003</v>
      </c>
    </row>
    <row r="859" spans="1:35" ht="14.5" x14ac:dyDescent="0.35">
      <c r="A859" s="8" t="str">
        <f t="shared" si="15"/>
        <v>Öffentliches DefizitSchweden</v>
      </c>
      <c r="B859" s="8">
        <v>859</v>
      </c>
      <c r="C859" s="32" t="s">
        <v>209</v>
      </c>
      <c r="D859" s="32" t="s">
        <v>13</v>
      </c>
      <c r="E859" s="32" t="s">
        <v>61</v>
      </c>
      <c r="F859" s="32" t="s">
        <v>343</v>
      </c>
      <c r="G859" s="32" t="s">
        <v>32</v>
      </c>
      <c r="H859" s="32" t="s">
        <v>376</v>
      </c>
      <c r="I859" s="33">
        <v>3.1075767999999999</v>
      </c>
      <c r="J859" s="33">
        <v>1.374242</v>
      </c>
      <c r="K859" s="33">
        <v>-1.4559960999999999</v>
      </c>
      <c r="L859" s="33">
        <v>-1.2451585999999999</v>
      </c>
      <c r="M859" s="33">
        <v>0.16617129999999999</v>
      </c>
      <c r="N859" s="33">
        <v>2.0824414999999998</v>
      </c>
      <c r="O859" s="33">
        <v>2.1950181999999998</v>
      </c>
      <c r="P859" s="33">
        <v>3.3679624000000001</v>
      </c>
      <c r="Q859" s="33">
        <v>1.8729092000000001</v>
      </c>
      <c r="R859" s="33">
        <v>-0.88912930000000001</v>
      </c>
      <c r="S859" s="33">
        <v>-0.1437127</v>
      </c>
      <c r="T859" s="33">
        <v>-0.40749449999999998</v>
      </c>
      <c r="U859" s="33">
        <v>-1.1914043999999999</v>
      </c>
      <c r="V859" s="33">
        <v>-1.6299893999999999</v>
      </c>
      <c r="W859" s="33">
        <v>-1.8407123000000001</v>
      </c>
      <c r="X859" s="33">
        <v>-0.27154279999999997</v>
      </c>
      <c r="Y859" s="33">
        <v>0.85992060000000003</v>
      </c>
      <c r="Z859" s="33">
        <v>1.2871961000000001</v>
      </c>
      <c r="AA859" s="33">
        <v>0.67053479999999999</v>
      </c>
      <c r="AB859" s="33">
        <v>0.4391427</v>
      </c>
      <c r="AC859" s="33">
        <v>-3.1749990000000001</v>
      </c>
      <c r="AD859" s="33">
        <v>-0.1472678</v>
      </c>
      <c r="AE859" s="33">
        <v>0.99443990000000004</v>
      </c>
      <c r="AF859" s="33">
        <v>-0.6238435</v>
      </c>
      <c r="AG859" s="33">
        <v>-1.942896</v>
      </c>
      <c r="AH859" s="33">
        <v>-1.3848990000000001</v>
      </c>
      <c r="AI859" s="33">
        <v>-0.31171850000000001</v>
      </c>
    </row>
    <row r="860" spans="1:35" ht="14.5" x14ac:dyDescent="0.35">
      <c r="A860" s="8" t="str">
        <f t="shared" si="15"/>
        <v>Öffentliches DefizitSlowakei</v>
      </c>
      <c r="B860" s="8">
        <v>860</v>
      </c>
      <c r="C860" s="32" t="s">
        <v>209</v>
      </c>
      <c r="D860" s="32" t="s">
        <v>23</v>
      </c>
      <c r="E860" s="32" t="s">
        <v>61</v>
      </c>
      <c r="F860" s="32" t="s">
        <v>343</v>
      </c>
      <c r="G860" s="32" t="s">
        <v>32</v>
      </c>
      <c r="H860" s="32" t="s">
        <v>376</v>
      </c>
      <c r="I860" s="33">
        <v>-12.6899894</v>
      </c>
      <c r="J860" s="33">
        <v>-7.7432432000000002</v>
      </c>
      <c r="K860" s="33">
        <v>-8.3531314000000005</v>
      </c>
      <c r="L860" s="33">
        <v>-2.2814347000000001</v>
      </c>
      <c r="M860" s="33">
        <v>-2.3592966</v>
      </c>
      <c r="N860" s="33">
        <v>-2.8570348999999999</v>
      </c>
      <c r="O860" s="33">
        <v>-3.5700683999999998</v>
      </c>
      <c r="P860" s="33">
        <v>-2.2582849</v>
      </c>
      <c r="Q860" s="33">
        <v>-2.5408184</v>
      </c>
      <c r="R860" s="33">
        <v>-8.1845110000000005</v>
      </c>
      <c r="S860" s="33">
        <v>-7.4444116999999999</v>
      </c>
      <c r="T860" s="33">
        <v>-4.3556058999999996</v>
      </c>
      <c r="U860" s="33">
        <v>-4.3662068999999999</v>
      </c>
      <c r="V860" s="33">
        <v>-2.8612321000000001</v>
      </c>
      <c r="W860" s="33">
        <v>-3.2450697000000002</v>
      </c>
      <c r="X860" s="33">
        <v>-2.7820385999999999</v>
      </c>
      <c r="Y860" s="33">
        <v>-2.5935546</v>
      </c>
      <c r="Z860" s="33">
        <v>-0.98469439999999997</v>
      </c>
      <c r="AA860" s="33">
        <v>-1.0060275999999999</v>
      </c>
      <c r="AB860" s="33">
        <v>-1.205003</v>
      </c>
      <c r="AC860" s="33">
        <v>-5.2958748</v>
      </c>
      <c r="AD860" s="33">
        <v>-5.0874847000000001</v>
      </c>
      <c r="AE860" s="33">
        <v>-1.6692923</v>
      </c>
      <c r="AF860" s="33">
        <v>-5.2061975</v>
      </c>
      <c r="AG860" s="33">
        <v>-5.7967598999999996</v>
      </c>
      <c r="AH860" s="33">
        <v>-4.7494930000000002</v>
      </c>
      <c r="AI860" s="33">
        <v>-4.0532138</v>
      </c>
    </row>
    <row r="861" spans="1:35" ht="14.5" x14ac:dyDescent="0.35">
      <c r="A861" s="8" t="str">
        <f t="shared" si="15"/>
        <v>Öffentliches DefizitSlowenien</v>
      </c>
      <c r="B861" s="8">
        <v>861</v>
      </c>
      <c r="C861" s="32" t="s">
        <v>209</v>
      </c>
      <c r="D861" s="32" t="s">
        <v>26</v>
      </c>
      <c r="E861" s="32" t="s">
        <v>61</v>
      </c>
      <c r="F861" s="32" t="s">
        <v>343</v>
      </c>
      <c r="G861" s="32" t="s">
        <v>32</v>
      </c>
      <c r="H861" s="32" t="s">
        <v>376</v>
      </c>
      <c r="I861" s="33">
        <v>-3.7725444000000001</v>
      </c>
      <c r="J861" s="33">
        <v>-4.5801898999999997</v>
      </c>
      <c r="K861" s="33">
        <v>-2.474065</v>
      </c>
      <c r="L861" s="33">
        <v>-2.6639775000000001</v>
      </c>
      <c r="M861" s="33">
        <v>-1.9815921000000001</v>
      </c>
      <c r="N861" s="33">
        <v>-1.3788611</v>
      </c>
      <c r="O861" s="33">
        <v>-1.2584983000000001</v>
      </c>
      <c r="P861" s="33">
        <v>-7.7110399999999996E-2</v>
      </c>
      <c r="Q861" s="33">
        <v>-1.4405948</v>
      </c>
      <c r="R861" s="33">
        <v>-5.8719492999999998</v>
      </c>
      <c r="S861" s="33">
        <v>-5.5557188999999996</v>
      </c>
      <c r="T861" s="33">
        <v>-6.6858408000000003</v>
      </c>
      <c r="U861" s="33">
        <v>-4.1964369000000001</v>
      </c>
      <c r="V861" s="33">
        <v>-11.227046100000001</v>
      </c>
      <c r="W861" s="33">
        <v>-4.5261547999999996</v>
      </c>
      <c r="X861" s="33">
        <v>-2.8376451</v>
      </c>
      <c r="Y861" s="33">
        <v>-1.9990173</v>
      </c>
      <c r="Z861" s="33">
        <v>5.3676799999999997E-2</v>
      </c>
      <c r="AA861" s="33">
        <v>0.8960804</v>
      </c>
      <c r="AB861" s="33">
        <v>0.68100950000000005</v>
      </c>
      <c r="AC861" s="33">
        <v>-7.6767647999999999</v>
      </c>
      <c r="AD861" s="33">
        <v>-4.6112609999999998</v>
      </c>
      <c r="AE861" s="33">
        <v>-3.0134897999999999</v>
      </c>
      <c r="AF861" s="33">
        <v>-2.5637189</v>
      </c>
      <c r="AG861" s="33">
        <v>-2.3969925000000001</v>
      </c>
      <c r="AH861" s="33">
        <v>-2.0822748</v>
      </c>
      <c r="AI861" s="33">
        <v>-2.0690735</v>
      </c>
    </row>
    <row r="862" spans="1:35" ht="14.5" x14ac:dyDescent="0.35">
      <c r="A862" s="8" t="str">
        <f t="shared" ref="A862:A925" si="16">C862&amp;D862</f>
        <v>Öffentliches DefizitSpanien</v>
      </c>
      <c r="B862" s="8">
        <v>862</v>
      </c>
      <c r="C862" s="32" t="s">
        <v>209</v>
      </c>
      <c r="D862" s="32" t="s">
        <v>8</v>
      </c>
      <c r="E862" s="32" t="s">
        <v>61</v>
      </c>
      <c r="F862" s="32" t="s">
        <v>343</v>
      </c>
      <c r="G862" s="32" t="s">
        <v>32</v>
      </c>
      <c r="H862" s="32" t="s">
        <v>376</v>
      </c>
      <c r="I862" s="33">
        <v>-1.1612662</v>
      </c>
      <c r="J862" s="33">
        <v>-0.45494879999999999</v>
      </c>
      <c r="K862" s="33">
        <v>-0.31424059999999998</v>
      </c>
      <c r="L862" s="33">
        <v>-0.37486779999999997</v>
      </c>
      <c r="M862" s="33">
        <v>-0.1094111</v>
      </c>
      <c r="N862" s="33">
        <v>1.2305493999999999</v>
      </c>
      <c r="O862" s="33">
        <v>2.1216427000000002</v>
      </c>
      <c r="P862" s="33">
        <v>1.8827126000000001</v>
      </c>
      <c r="Q862" s="33">
        <v>-4.5603686000000003</v>
      </c>
      <c r="R862" s="33">
        <v>-11.237383400000001</v>
      </c>
      <c r="S862" s="33">
        <v>-9.4873949</v>
      </c>
      <c r="T862" s="33">
        <v>-9.6917722000000008</v>
      </c>
      <c r="U862" s="33">
        <v>-11.495959300000001</v>
      </c>
      <c r="V862" s="33">
        <v>-7.4884073999999998</v>
      </c>
      <c r="W862" s="33">
        <v>-6.0364848999999996</v>
      </c>
      <c r="X862" s="33">
        <v>-5.2660627</v>
      </c>
      <c r="Y862" s="33">
        <v>-4.2210501000000002</v>
      </c>
      <c r="Z862" s="33">
        <v>-3.0685695000000002</v>
      </c>
      <c r="AA862" s="33">
        <v>-2.5524714999999998</v>
      </c>
      <c r="AB862" s="33">
        <v>-3.0646640999999999</v>
      </c>
      <c r="AC862" s="33">
        <v>-9.9092819999999993</v>
      </c>
      <c r="AD862" s="33">
        <v>-6.6512124000000004</v>
      </c>
      <c r="AE862" s="33">
        <v>-4.5940352000000004</v>
      </c>
      <c r="AF862" s="33">
        <v>-3.5151943000000001</v>
      </c>
      <c r="AG862" s="33">
        <v>-2.9703119999999998</v>
      </c>
      <c r="AH862" s="33">
        <v>-2.6284063999999998</v>
      </c>
      <c r="AI862" s="33">
        <v>-2.6756378999999999</v>
      </c>
    </row>
    <row r="863" spans="1:35" ht="14.5" x14ac:dyDescent="0.35">
      <c r="A863" s="8" t="str">
        <f t="shared" si="16"/>
        <v>Öffentliches DefizitTschechische Republik</v>
      </c>
      <c r="B863" s="8">
        <v>863</v>
      </c>
      <c r="C863" s="32" t="s">
        <v>209</v>
      </c>
      <c r="D863" s="32" t="s">
        <v>22</v>
      </c>
      <c r="E863" s="32" t="s">
        <v>61</v>
      </c>
      <c r="F863" s="32" t="s">
        <v>343</v>
      </c>
      <c r="G863" s="32" t="s">
        <v>32</v>
      </c>
      <c r="H863" s="32" t="s">
        <v>376</v>
      </c>
      <c r="I863" s="33">
        <v>-3.5469434</v>
      </c>
      <c r="J863" s="33">
        <v>-5.7572348</v>
      </c>
      <c r="K863" s="33">
        <v>-6.3449125000000004</v>
      </c>
      <c r="L863" s="33">
        <v>-6.8748132000000002</v>
      </c>
      <c r="M863" s="33">
        <v>-2.4049988</v>
      </c>
      <c r="N863" s="33">
        <v>-3.061159</v>
      </c>
      <c r="O863" s="33">
        <v>-2.1858213000000002</v>
      </c>
      <c r="P863" s="33">
        <v>-0.67789770000000005</v>
      </c>
      <c r="Q863" s="33">
        <v>-1.9988538</v>
      </c>
      <c r="R863" s="33">
        <v>-5.4562597000000004</v>
      </c>
      <c r="S863" s="33">
        <v>-4.1441603999999996</v>
      </c>
      <c r="T863" s="33">
        <v>-2.7118283999999999</v>
      </c>
      <c r="U863" s="33">
        <v>-3.9175054999999999</v>
      </c>
      <c r="V863" s="33">
        <v>-1.2985093999999999</v>
      </c>
      <c r="W863" s="33">
        <v>-2.0934716</v>
      </c>
      <c r="X863" s="33">
        <v>-0.66574040000000001</v>
      </c>
      <c r="Y863" s="33">
        <v>0.68488119999999997</v>
      </c>
      <c r="Z863" s="33">
        <v>1.4603008</v>
      </c>
      <c r="AA863" s="33">
        <v>0.88150110000000004</v>
      </c>
      <c r="AB863" s="33">
        <v>0.2827538</v>
      </c>
      <c r="AC863" s="33">
        <v>-5.6497431999999996</v>
      </c>
      <c r="AD863" s="33">
        <v>-4.9511751999999998</v>
      </c>
      <c r="AE863" s="33">
        <v>-3.0687791</v>
      </c>
      <c r="AF863" s="33">
        <v>-3.7813197000000001</v>
      </c>
      <c r="AG863" s="33">
        <v>-2.5105808000000001</v>
      </c>
      <c r="AH863" s="33">
        <v>-2.2830035999999998</v>
      </c>
      <c r="AI863" s="33">
        <v>-1.9002138</v>
      </c>
    </row>
    <row r="864" spans="1:35" ht="14.5" x14ac:dyDescent="0.35">
      <c r="A864" s="8" t="str">
        <f t="shared" si="16"/>
        <v>Öffentliches DefizitUngarn</v>
      </c>
      <c r="B864" s="8">
        <v>864</v>
      </c>
      <c r="C864" s="32" t="s">
        <v>209</v>
      </c>
      <c r="D864" s="32" t="s">
        <v>24</v>
      </c>
      <c r="E864" s="32" t="s">
        <v>61</v>
      </c>
      <c r="F864" s="32" t="s">
        <v>343</v>
      </c>
      <c r="G864" s="32" t="s">
        <v>32</v>
      </c>
      <c r="H864" s="32" t="s">
        <v>376</v>
      </c>
      <c r="I864" s="33">
        <v>-3.0376848999999999</v>
      </c>
      <c r="J864" s="33">
        <v>-3.9956798</v>
      </c>
      <c r="K864" s="33">
        <v>-8.7941301999999997</v>
      </c>
      <c r="L864" s="33">
        <v>-7.1910506999999999</v>
      </c>
      <c r="M864" s="33">
        <v>-6.5972841000000004</v>
      </c>
      <c r="N864" s="33">
        <v>-7.7866055000000003</v>
      </c>
      <c r="O864" s="33">
        <v>-9.2687021000000005</v>
      </c>
      <c r="P864" s="33">
        <v>-5.0853045999999997</v>
      </c>
      <c r="Q864" s="33">
        <v>-3.7848964</v>
      </c>
      <c r="R864" s="33">
        <v>-4.7592772999999999</v>
      </c>
      <c r="S864" s="33">
        <v>-4.4361964</v>
      </c>
      <c r="T864" s="33">
        <v>-5.2198317000000003</v>
      </c>
      <c r="U864" s="33">
        <v>-2.3305872000000001</v>
      </c>
      <c r="V864" s="33">
        <v>-2.5982156000000001</v>
      </c>
      <c r="W864" s="33">
        <v>-2.7729751999999999</v>
      </c>
      <c r="X864" s="33">
        <v>-2.0028755</v>
      </c>
      <c r="Y864" s="33">
        <v>-1.7916472000000001</v>
      </c>
      <c r="Z864" s="33">
        <v>-2.4549322</v>
      </c>
      <c r="AA864" s="33">
        <v>-2.0464707</v>
      </c>
      <c r="AB864" s="33">
        <v>-2.0242936</v>
      </c>
      <c r="AC864" s="33">
        <v>-7.4868620000000004</v>
      </c>
      <c r="AD864" s="33">
        <v>-7.1073554999999997</v>
      </c>
      <c r="AE864" s="33">
        <v>-6.1957471000000002</v>
      </c>
      <c r="AF864" s="33">
        <v>-6.7057558000000004</v>
      </c>
      <c r="AG864" s="33">
        <v>-5.3625325000000004</v>
      </c>
      <c r="AH864" s="33">
        <v>-4.5685371000000004</v>
      </c>
      <c r="AI864" s="33">
        <v>-4.0725179999999996</v>
      </c>
    </row>
    <row r="865" spans="1:35" ht="14.5" x14ac:dyDescent="0.35">
      <c r="A865" s="8" t="str">
        <f t="shared" si="16"/>
        <v>Öffentliches DefizitVereinigtes Königreich Großbritannien und Nordirland</v>
      </c>
      <c r="B865" s="8">
        <v>865</v>
      </c>
      <c r="C865" s="32" t="s">
        <v>209</v>
      </c>
      <c r="D865" s="32" t="s">
        <v>57</v>
      </c>
      <c r="E865" s="32" t="s">
        <v>61</v>
      </c>
      <c r="F865" s="32" t="s">
        <v>343</v>
      </c>
      <c r="G865" s="32" t="s">
        <v>32</v>
      </c>
      <c r="H865" s="32" t="s">
        <v>376</v>
      </c>
      <c r="I865" s="33">
        <v>1.3109219999999999</v>
      </c>
      <c r="J865" s="33">
        <v>0.1074045</v>
      </c>
      <c r="K865" s="33">
        <v>-2.0142030000000002</v>
      </c>
      <c r="L865" s="33">
        <v>-3.2541440000000001</v>
      </c>
      <c r="M865" s="33">
        <v>-3.2001978000000002</v>
      </c>
      <c r="N865" s="33">
        <v>-2.9206813</v>
      </c>
      <c r="O865" s="33">
        <v>-2.8402120000000002</v>
      </c>
      <c r="P865" s="33">
        <v>-2.7382485000000001</v>
      </c>
      <c r="Q865" s="33">
        <v>-5.2347514999999998</v>
      </c>
      <c r="R865" s="33">
        <v>-10.1816113</v>
      </c>
      <c r="S865" s="33">
        <v>-9.3017762000000008</v>
      </c>
      <c r="T865" s="33">
        <v>-7.4284099000000001</v>
      </c>
      <c r="U865" s="33">
        <v>-8.0326074999999992</v>
      </c>
      <c r="V865" s="33">
        <v>-5.3479894999999997</v>
      </c>
      <c r="W865" s="33">
        <v>-5.4918244999999999</v>
      </c>
      <c r="X865" s="33">
        <v>-4.5653658999999998</v>
      </c>
      <c r="Y865" s="33">
        <v>-3.2984292000000002</v>
      </c>
      <c r="Z865" s="33">
        <v>-2.4627344</v>
      </c>
      <c r="AA865" s="33">
        <v>-2.2324913</v>
      </c>
      <c r="AB865" s="33">
        <v>-2.4585023000000001</v>
      </c>
      <c r="AC865" s="33">
        <v>-13.0472939</v>
      </c>
      <c r="AD865" s="33">
        <v>-7.7721187</v>
      </c>
      <c r="AE865" s="33">
        <v>-4.5934417999999999</v>
      </c>
      <c r="AF865" s="33">
        <v>-5.7289095000000003</v>
      </c>
      <c r="AG865" s="33">
        <v>-5.1314000999999996</v>
      </c>
      <c r="AH865" s="33">
        <v>-4.3858765000000002</v>
      </c>
      <c r="AI865" s="33">
        <v>-3.8761665999999999</v>
      </c>
    </row>
    <row r="866" spans="1:35" ht="14.5" x14ac:dyDescent="0.35">
      <c r="A866" s="8" t="str">
        <f t="shared" si="16"/>
        <v>Öffentliches DefizitZypern</v>
      </c>
      <c r="B866" s="8">
        <v>866</v>
      </c>
      <c r="C866" s="32" t="s">
        <v>209</v>
      </c>
      <c r="D866" s="32" t="s">
        <v>30</v>
      </c>
      <c r="E866" s="32" t="s">
        <v>61</v>
      </c>
      <c r="F866" s="32" t="s">
        <v>343</v>
      </c>
      <c r="G866" s="32" t="s">
        <v>32</v>
      </c>
      <c r="H866" s="32" t="s">
        <v>376</v>
      </c>
      <c r="I866" s="33">
        <v>-1.7980213</v>
      </c>
      <c r="J866" s="33">
        <v>-1.7333966999999999</v>
      </c>
      <c r="K866" s="33">
        <v>-3.7593542000000002</v>
      </c>
      <c r="L866" s="33">
        <v>-5.7367331000000004</v>
      </c>
      <c r="M866" s="33">
        <v>-3.5586340999999999</v>
      </c>
      <c r="N866" s="33">
        <v>-2.0954898000000002</v>
      </c>
      <c r="O866" s="33">
        <v>-1.0243755999999999</v>
      </c>
      <c r="P866" s="33">
        <v>3.1693368</v>
      </c>
      <c r="Q866" s="33">
        <v>0.67229399999999995</v>
      </c>
      <c r="R866" s="33">
        <v>-5.6325282999999997</v>
      </c>
      <c r="S866" s="33">
        <v>-5.0588018000000003</v>
      </c>
      <c r="T866" s="33">
        <v>-5.9411585000000002</v>
      </c>
      <c r="U866" s="33">
        <v>-15.2174593</v>
      </c>
      <c r="V866" s="33">
        <v>-5.5941264999999998</v>
      </c>
      <c r="W866" s="33">
        <v>-8.7972178000000003</v>
      </c>
      <c r="X866" s="33">
        <v>-0.76793829999999996</v>
      </c>
      <c r="Y866" s="33">
        <v>0.4523026</v>
      </c>
      <c r="Z866" s="33">
        <v>2.1267754999999999</v>
      </c>
      <c r="AA866" s="33">
        <v>-3.3666868999999999</v>
      </c>
      <c r="AB866" s="33">
        <v>1.0290225</v>
      </c>
      <c r="AC866" s="33">
        <v>-5.5766523000000001</v>
      </c>
      <c r="AD866" s="33">
        <v>-1.6425179999999999</v>
      </c>
      <c r="AE866" s="33">
        <v>2.6441642999999999</v>
      </c>
      <c r="AF866" s="33">
        <v>2.0159547999999998</v>
      </c>
      <c r="AG866" s="33">
        <v>3.5106497999999999</v>
      </c>
      <c r="AH866" s="33">
        <v>2.7208062000000002</v>
      </c>
      <c r="AI866" s="33">
        <v>2.6866352</v>
      </c>
    </row>
    <row r="867" spans="1:35" ht="14.5" x14ac:dyDescent="0.35">
      <c r="A867" s="8" t="str">
        <f t="shared" si="16"/>
        <v>SelbständigenquoteBelgien</v>
      </c>
      <c r="B867" s="8">
        <v>867</v>
      </c>
      <c r="C867" s="32" t="s">
        <v>280</v>
      </c>
      <c r="D867" s="32" t="s">
        <v>9</v>
      </c>
      <c r="E867" s="32" t="s">
        <v>183</v>
      </c>
      <c r="F867" s="32" t="s">
        <v>67</v>
      </c>
      <c r="G867" s="32" t="s">
        <v>40</v>
      </c>
      <c r="H867" s="32" t="s">
        <v>372</v>
      </c>
      <c r="I867" s="34"/>
      <c r="J867" s="34"/>
      <c r="K867" s="34"/>
      <c r="L867" s="34"/>
      <c r="M867" s="34"/>
      <c r="N867" s="34"/>
      <c r="O867" s="34"/>
      <c r="P867" s="34"/>
      <c r="Q867" s="33">
        <v>12.314651922593617</v>
      </c>
      <c r="R867" s="33">
        <v>12.888633754305395</v>
      </c>
      <c r="S867" s="33">
        <v>12.72583559168925</v>
      </c>
      <c r="T867" s="33">
        <v>12.55757521288786</v>
      </c>
      <c r="U867" s="33">
        <v>12.945939296338546</v>
      </c>
      <c r="V867" s="33">
        <v>13.469241613892184</v>
      </c>
      <c r="W867" s="33">
        <v>13.094336259524978</v>
      </c>
      <c r="X867" s="33">
        <v>13.652734548688308</v>
      </c>
      <c r="Y867" s="33">
        <v>13.384853168469862</v>
      </c>
      <c r="Z867" s="33">
        <v>13.019765260264411</v>
      </c>
      <c r="AA867" s="33">
        <v>12.69992990505321</v>
      </c>
      <c r="AB867" s="33">
        <v>13.008605564374632</v>
      </c>
      <c r="AC867" s="33">
        <v>13.465175906855531</v>
      </c>
      <c r="AD867" s="33">
        <v>13.073227544038431</v>
      </c>
      <c r="AE867" s="33">
        <v>13.935288169868551</v>
      </c>
      <c r="AF867" s="33">
        <v>13.796847354029277</v>
      </c>
      <c r="AG867" s="34"/>
      <c r="AH867" s="34"/>
      <c r="AI867" s="34"/>
    </row>
    <row r="868" spans="1:35" ht="14.5" x14ac:dyDescent="0.35">
      <c r="A868" s="8" t="str">
        <f t="shared" si="16"/>
        <v>SelbständigenquoteBulgarien</v>
      </c>
      <c r="B868" s="8">
        <v>868</v>
      </c>
      <c r="C868" s="32" t="s">
        <v>280</v>
      </c>
      <c r="D868" s="32" t="s">
        <v>25</v>
      </c>
      <c r="E868" s="32" t="s">
        <v>183</v>
      </c>
      <c r="F868" s="32" t="s">
        <v>67</v>
      </c>
      <c r="G868" s="32" t="s">
        <v>40</v>
      </c>
      <c r="H868" s="32" t="s">
        <v>372</v>
      </c>
      <c r="I868" s="34"/>
      <c r="J868" s="34"/>
      <c r="K868" s="34"/>
      <c r="L868" s="34"/>
      <c r="M868" s="34"/>
      <c r="N868" s="34"/>
      <c r="O868" s="34"/>
      <c r="P868" s="34"/>
      <c r="Q868" s="33">
        <v>8.467599292490755</v>
      </c>
      <c r="R868" s="33">
        <v>8.7432597836514585</v>
      </c>
      <c r="S868" s="33">
        <v>9.0309522978678825</v>
      </c>
      <c r="T868" s="33">
        <v>8.5522031690905145</v>
      </c>
      <c r="U868" s="33">
        <v>8.4663023679417115</v>
      </c>
      <c r="V868" s="33">
        <v>9.1516390450463589</v>
      </c>
      <c r="W868" s="33">
        <v>9.5401262398557254</v>
      </c>
      <c r="X868" s="33">
        <v>9.4086402266288971</v>
      </c>
      <c r="Y868" s="33">
        <v>9.2495823113291369</v>
      </c>
      <c r="Z868" s="33">
        <v>9.203563991397262</v>
      </c>
      <c r="AA868" s="33">
        <v>9.3066684775227504</v>
      </c>
      <c r="AB868" s="33">
        <v>8.7766799113892908</v>
      </c>
      <c r="AC868" s="33">
        <v>9.0514569125852464</v>
      </c>
      <c r="AD868" s="33">
        <v>9.2512318921121857</v>
      </c>
      <c r="AE868" s="33">
        <v>9.5075661356461154</v>
      </c>
      <c r="AF868" s="33">
        <v>9.7233773277888247</v>
      </c>
      <c r="AG868" s="34"/>
      <c r="AH868" s="34"/>
      <c r="AI868" s="34"/>
    </row>
    <row r="869" spans="1:35" ht="14.5" x14ac:dyDescent="0.35">
      <c r="A869" s="8" t="str">
        <f t="shared" si="16"/>
        <v>SelbständigenquoteDänemark</v>
      </c>
      <c r="B869" s="8">
        <v>869</v>
      </c>
      <c r="C869" s="32" t="s">
        <v>280</v>
      </c>
      <c r="D869" s="32" t="s">
        <v>5</v>
      </c>
      <c r="E869" s="32" t="s">
        <v>183</v>
      </c>
      <c r="F869" s="32" t="s">
        <v>67</v>
      </c>
      <c r="G869" s="32" t="s">
        <v>40</v>
      </c>
      <c r="H869" s="32" t="s">
        <v>372</v>
      </c>
      <c r="I869" s="34"/>
      <c r="J869" s="34"/>
      <c r="K869" s="34"/>
      <c r="L869" s="34"/>
      <c r="M869" s="34"/>
      <c r="N869" s="34"/>
      <c r="O869" s="34"/>
      <c r="P869" s="34"/>
      <c r="Q869" s="33">
        <v>7.7317510896238515</v>
      </c>
      <c r="R869" s="33">
        <v>8.2227013124550847</v>
      </c>
      <c r="S869" s="33">
        <v>7.9114778116204656</v>
      </c>
      <c r="T869" s="33">
        <v>7.8701028545013294</v>
      </c>
      <c r="U869" s="33">
        <v>7.9530892004194005</v>
      </c>
      <c r="V869" s="33">
        <v>7.8501615980686106</v>
      </c>
      <c r="W869" s="33">
        <v>7.8483448806774438</v>
      </c>
      <c r="X869" s="33">
        <v>7.7715107695801944</v>
      </c>
      <c r="Y869" s="33">
        <v>7.6657765910102382</v>
      </c>
      <c r="Z869" s="33">
        <v>7.3364588674822366</v>
      </c>
      <c r="AA869" s="33">
        <v>7.0711810568870925</v>
      </c>
      <c r="AB869" s="33">
        <v>7.3385692455311142</v>
      </c>
      <c r="AC869" s="33">
        <v>7.5683803522841178</v>
      </c>
      <c r="AD869" s="33">
        <v>7.8427242408285052</v>
      </c>
      <c r="AE869" s="33">
        <v>7.6419213973799121</v>
      </c>
      <c r="AF869" s="33">
        <v>7.4610207325734779</v>
      </c>
      <c r="AG869" s="34"/>
      <c r="AH869" s="34"/>
      <c r="AI869" s="34"/>
    </row>
    <row r="870" spans="1:35" ht="14.5" x14ac:dyDescent="0.35">
      <c r="A870" s="8" t="str">
        <f t="shared" si="16"/>
        <v>SelbständigenquoteDeutschland</v>
      </c>
      <c r="B870" s="8">
        <v>870</v>
      </c>
      <c r="C870" s="32" t="s">
        <v>280</v>
      </c>
      <c r="D870" s="32" t="s">
        <v>2</v>
      </c>
      <c r="E870" s="32" t="s">
        <v>183</v>
      </c>
      <c r="F870" s="32" t="s">
        <v>67</v>
      </c>
      <c r="G870" s="32" t="s">
        <v>40</v>
      </c>
      <c r="H870" s="32" t="s">
        <v>372</v>
      </c>
      <c r="I870" s="34"/>
      <c r="J870" s="34"/>
      <c r="K870" s="34"/>
      <c r="L870" s="34"/>
      <c r="M870" s="34"/>
      <c r="N870" s="34"/>
      <c r="O870" s="34"/>
      <c r="P870" s="34"/>
      <c r="Q870" s="33">
        <v>10.308270656828634</v>
      </c>
      <c r="R870" s="33">
        <v>10.533662934419079</v>
      </c>
      <c r="S870" s="33">
        <v>10.57340284319603</v>
      </c>
      <c r="T870" s="33">
        <v>10.65085810302479</v>
      </c>
      <c r="U870" s="33">
        <v>10.634215493583069</v>
      </c>
      <c r="V870" s="33">
        <v>10.344216848914217</v>
      </c>
      <c r="W870" s="33">
        <v>10.129236312375795</v>
      </c>
      <c r="X870" s="33">
        <v>9.9908696990027295</v>
      </c>
      <c r="Y870" s="33">
        <v>9.7050474890239951</v>
      </c>
      <c r="Z870" s="33">
        <v>9.5170133359267677</v>
      </c>
      <c r="AA870" s="33">
        <v>9.23383209588998</v>
      </c>
      <c r="AB870" s="33">
        <v>9.0262127578304057</v>
      </c>
      <c r="AC870" s="33">
        <v>8.2091373730174588</v>
      </c>
      <c r="AD870" s="33">
        <v>8.287553627073537</v>
      </c>
      <c r="AE870" s="33">
        <v>8.2325055679818391</v>
      </c>
      <c r="AF870" s="33">
        <v>8.0382925888649552</v>
      </c>
      <c r="AG870" s="34"/>
      <c r="AH870" s="34"/>
      <c r="AI870" s="34"/>
    </row>
    <row r="871" spans="1:35" ht="14.5" x14ac:dyDescent="0.35">
      <c r="A871" s="8" t="str">
        <f t="shared" si="16"/>
        <v>SelbständigenquoteEstland</v>
      </c>
      <c r="B871" s="8">
        <v>871</v>
      </c>
      <c r="C871" s="32" t="s">
        <v>280</v>
      </c>
      <c r="D871" s="32" t="s">
        <v>18</v>
      </c>
      <c r="E871" s="32" t="s">
        <v>183</v>
      </c>
      <c r="F871" s="32" t="s">
        <v>67</v>
      </c>
      <c r="G871" s="32" t="s">
        <v>40</v>
      </c>
      <c r="H871" s="32" t="s">
        <v>372</v>
      </c>
      <c r="I871" s="34"/>
      <c r="J871" s="34"/>
      <c r="K871" s="34"/>
      <c r="L871" s="34"/>
      <c r="M871" s="34"/>
      <c r="N871" s="34"/>
      <c r="O871" s="34"/>
      <c r="P871" s="34"/>
      <c r="Q871" s="33">
        <v>6.804123711340206</v>
      </c>
      <c r="R871" s="33">
        <v>7.562730303562029</v>
      </c>
      <c r="S871" s="33">
        <v>7.6272743980885869</v>
      </c>
      <c r="T871" s="33">
        <v>7.5789108567464449</v>
      </c>
      <c r="U871" s="33">
        <v>7.951643112548954</v>
      </c>
      <c r="V871" s="33">
        <v>8.3557498318762615</v>
      </c>
      <c r="W871" s="33">
        <v>8.3735641751290171</v>
      </c>
      <c r="X871" s="33">
        <v>8.5789560349086127</v>
      </c>
      <c r="Y871" s="33">
        <v>8.5355921159797994</v>
      </c>
      <c r="Z871" s="33">
        <v>9.3012125079770271</v>
      </c>
      <c r="AA871" s="33">
        <v>9.7791798107255516</v>
      </c>
      <c r="AB871" s="33">
        <v>10.029682862052804</v>
      </c>
      <c r="AC871" s="33">
        <v>9.9058861062370411</v>
      </c>
      <c r="AD871" s="33">
        <v>10.131950989632422</v>
      </c>
      <c r="AE871" s="33">
        <v>9.8175237520735941</v>
      </c>
      <c r="AF871" s="33">
        <v>10.472279260780287</v>
      </c>
      <c r="AG871" s="34"/>
      <c r="AH871" s="34"/>
      <c r="AI871" s="34"/>
    </row>
    <row r="872" spans="1:35" ht="14.5" x14ac:dyDescent="0.35">
      <c r="A872" s="8" t="str">
        <f t="shared" si="16"/>
        <v>SelbständigenquoteEU27</v>
      </c>
      <c r="B872" s="8">
        <v>872</v>
      </c>
      <c r="C872" s="32" t="s">
        <v>280</v>
      </c>
      <c r="D872" s="32" t="s">
        <v>367</v>
      </c>
      <c r="E872" s="32" t="s">
        <v>183</v>
      </c>
      <c r="F872" s="32" t="s">
        <v>67</v>
      </c>
      <c r="G872" s="32" t="s">
        <v>40</v>
      </c>
      <c r="H872" s="32" t="s">
        <v>372</v>
      </c>
      <c r="I872" s="34"/>
      <c r="J872" s="34"/>
      <c r="K872" s="34"/>
      <c r="L872" s="34"/>
      <c r="M872" s="34"/>
      <c r="N872" s="34"/>
      <c r="O872" s="34"/>
      <c r="P872" s="34"/>
      <c r="Q872" s="33">
        <v>12.761962450331092</v>
      </c>
      <c r="R872" s="33">
        <v>12.872449942089622</v>
      </c>
      <c r="S872" s="33">
        <v>13.099322995270226</v>
      </c>
      <c r="T872" s="33">
        <v>13.071833948306031</v>
      </c>
      <c r="U872" s="33">
        <v>13.122007780410675</v>
      </c>
      <c r="V872" s="33">
        <v>13.079476994221762</v>
      </c>
      <c r="W872" s="33">
        <v>13.035863233422331</v>
      </c>
      <c r="X872" s="33">
        <v>12.906724933397951</v>
      </c>
      <c r="Y872" s="33">
        <v>12.79615917294627</v>
      </c>
      <c r="Z872" s="33">
        <v>12.589806150628739</v>
      </c>
      <c r="AA872" s="33">
        <v>12.45706255166129</v>
      </c>
      <c r="AB872" s="33">
        <v>12.467562074542261</v>
      </c>
      <c r="AC872" s="33">
        <v>12.492416461652375</v>
      </c>
      <c r="AD872" s="33">
        <v>12.339081372131416</v>
      </c>
      <c r="AE872" s="33">
        <v>12.393466072363633</v>
      </c>
      <c r="AF872" s="33">
        <v>12.370262662510299</v>
      </c>
      <c r="AG872" s="34"/>
      <c r="AH872" s="34"/>
      <c r="AI872" s="34"/>
    </row>
    <row r="873" spans="1:35" ht="14.5" x14ac:dyDescent="0.35">
      <c r="A873" s="8" t="str">
        <f t="shared" si="16"/>
        <v>SelbständigenquoteFinnland</v>
      </c>
      <c r="B873" s="8">
        <v>873</v>
      </c>
      <c r="C873" s="32" t="s">
        <v>280</v>
      </c>
      <c r="D873" s="32" t="s">
        <v>14</v>
      </c>
      <c r="E873" s="32" t="s">
        <v>183</v>
      </c>
      <c r="F873" s="32" t="s">
        <v>67</v>
      </c>
      <c r="G873" s="32" t="s">
        <v>40</v>
      </c>
      <c r="H873" s="32" t="s">
        <v>372</v>
      </c>
      <c r="I873" s="34"/>
      <c r="J873" s="34"/>
      <c r="K873" s="34"/>
      <c r="L873" s="34"/>
      <c r="M873" s="34"/>
      <c r="N873" s="34"/>
      <c r="O873" s="34"/>
      <c r="P873" s="34"/>
      <c r="Q873" s="33">
        <v>9.950351675630948</v>
      </c>
      <c r="R873" s="33">
        <v>10.708191126279862</v>
      </c>
      <c r="S873" s="33">
        <v>10.59245960502693</v>
      </c>
      <c r="T873" s="33">
        <v>10.753323485967504</v>
      </c>
      <c r="U873" s="33">
        <v>10.964543774155606</v>
      </c>
      <c r="V873" s="33">
        <v>10.952623535404994</v>
      </c>
      <c r="W873" s="33">
        <v>11.350544058032858</v>
      </c>
      <c r="X873" s="33">
        <v>11.575700454117044</v>
      </c>
      <c r="Y873" s="33">
        <v>11.619508879259072</v>
      </c>
      <c r="Z873" s="33">
        <v>10.88098138890056</v>
      </c>
      <c r="AA873" s="33">
        <v>10.854900036796272</v>
      </c>
      <c r="AB873" s="33">
        <v>11.081858317469317</v>
      </c>
      <c r="AC873" s="33">
        <v>11.23152709359606</v>
      </c>
      <c r="AD873" s="33">
        <v>11.973913395714344</v>
      </c>
      <c r="AE873" s="33">
        <v>11.045985602454664</v>
      </c>
      <c r="AF873" s="33">
        <v>10.637214585046801</v>
      </c>
      <c r="AG873" s="34"/>
      <c r="AH873" s="34"/>
      <c r="AI873" s="34"/>
    </row>
    <row r="874" spans="1:35" ht="14.5" x14ac:dyDescent="0.35">
      <c r="A874" s="8" t="str">
        <f t="shared" si="16"/>
        <v>SelbständigenquoteFrankreich</v>
      </c>
      <c r="B874" s="8">
        <v>874</v>
      </c>
      <c r="C874" s="32" t="s">
        <v>280</v>
      </c>
      <c r="D874" s="32" t="s">
        <v>0</v>
      </c>
      <c r="E874" s="32" t="s">
        <v>183</v>
      </c>
      <c r="F874" s="32" t="s">
        <v>67</v>
      </c>
      <c r="G874" s="32" t="s">
        <v>40</v>
      </c>
      <c r="H874" s="32" t="s">
        <v>372</v>
      </c>
      <c r="I874" s="34"/>
      <c r="J874" s="34"/>
      <c r="K874" s="34"/>
      <c r="L874" s="34"/>
      <c r="M874" s="34"/>
      <c r="N874" s="34"/>
      <c r="O874" s="34"/>
      <c r="P874" s="34"/>
      <c r="Q874" s="33">
        <v>8.5724594870005504</v>
      </c>
      <c r="R874" s="33">
        <v>8.8139006796280093</v>
      </c>
      <c r="S874" s="33">
        <v>9.453618397355342</v>
      </c>
      <c r="T874" s="33">
        <v>9.6503748125937019</v>
      </c>
      <c r="U874" s="33">
        <v>9.5455525133109269</v>
      </c>
      <c r="V874" s="33">
        <v>9.3372108372768405</v>
      </c>
      <c r="W874" s="33">
        <v>9.790703571498236</v>
      </c>
      <c r="X874" s="33">
        <v>9.8654656241742202</v>
      </c>
      <c r="Y874" s="33">
        <v>10.052191016021249</v>
      </c>
      <c r="Z874" s="33">
        <v>10.0367248622339</v>
      </c>
      <c r="AA874" s="33">
        <v>10.216114492115768</v>
      </c>
      <c r="AB874" s="33">
        <v>10.699249427433314</v>
      </c>
      <c r="AC874" s="33">
        <v>11.113175778168802</v>
      </c>
      <c r="AD874" s="33">
        <v>11.093203014967635</v>
      </c>
      <c r="AE874" s="33">
        <v>11.567037184546869</v>
      </c>
      <c r="AF874" s="33">
        <v>11.484436090764961</v>
      </c>
      <c r="AG874" s="34"/>
      <c r="AH874" s="34"/>
      <c r="AI874" s="34"/>
    </row>
    <row r="875" spans="1:35" ht="14.5" x14ac:dyDescent="0.35">
      <c r="A875" s="8" t="str">
        <f t="shared" si="16"/>
        <v>SelbständigenquoteGriechenland</v>
      </c>
      <c r="B875" s="8">
        <v>875</v>
      </c>
      <c r="C875" s="32" t="s">
        <v>280</v>
      </c>
      <c r="D875" s="32" t="s">
        <v>6</v>
      </c>
      <c r="E875" s="32" t="s">
        <v>183</v>
      </c>
      <c r="F875" s="32" t="s">
        <v>67</v>
      </c>
      <c r="G875" s="32" t="s">
        <v>40</v>
      </c>
      <c r="H875" s="32" t="s">
        <v>372</v>
      </c>
      <c r="I875" s="34"/>
      <c r="J875" s="34"/>
      <c r="K875" s="34"/>
      <c r="L875" s="34"/>
      <c r="M875" s="34"/>
      <c r="N875" s="34"/>
      <c r="O875" s="34"/>
      <c r="P875" s="34"/>
      <c r="Q875" s="33">
        <v>23.993067421764387</v>
      </c>
      <c r="R875" s="33">
        <v>23.906343209385565</v>
      </c>
      <c r="S875" s="33">
        <v>24.027459954233414</v>
      </c>
      <c r="T875" s="33">
        <v>24.932462854570012</v>
      </c>
      <c r="U875" s="33">
        <v>25.493855965157877</v>
      </c>
      <c r="V875" s="33">
        <v>25.433678517248204</v>
      </c>
      <c r="W875" s="33">
        <v>24.631089879920165</v>
      </c>
      <c r="X875" s="33">
        <v>24.133545310015897</v>
      </c>
      <c r="Y875" s="33">
        <v>23.727128700568482</v>
      </c>
      <c r="Z875" s="33">
        <v>23.79595671809172</v>
      </c>
      <c r="AA875" s="33">
        <v>23.177703668413532</v>
      </c>
      <c r="AB875" s="33">
        <v>22.378087580262623</v>
      </c>
      <c r="AC875" s="33">
        <v>22.919674308482993</v>
      </c>
      <c r="AD875" s="33">
        <v>22.311889718552557</v>
      </c>
      <c r="AE875" s="33">
        <v>20.955642530984996</v>
      </c>
      <c r="AF875" s="33">
        <v>21.02838980768195</v>
      </c>
      <c r="AG875" s="34"/>
      <c r="AH875" s="34"/>
      <c r="AI875" s="34"/>
    </row>
    <row r="876" spans="1:35" ht="14.5" x14ac:dyDescent="0.35">
      <c r="A876" s="8" t="str">
        <f t="shared" si="16"/>
        <v>SelbständigenquoteIrland</v>
      </c>
      <c r="B876" s="8">
        <v>876</v>
      </c>
      <c r="C876" s="32" t="s">
        <v>280</v>
      </c>
      <c r="D876" s="32" t="s">
        <v>4</v>
      </c>
      <c r="E876" s="32" t="s">
        <v>183</v>
      </c>
      <c r="F876" s="32" t="s">
        <v>67</v>
      </c>
      <c r="G876" s="32" t="s">
        <v>40</v>
      </c>
      <c r="H876" s="32" t="s">
        <v>372</v>
      </c>
      <c r="I876" s="34"/>
      <c r="J876" s="34"/>
      <c r="K876" s="34"/>
      <c r="L876" s="34"/>
      <c r="M876" s="34"/>
      <c r="N876" s="34"/>
      <c r="O876" s="34"/>
      <c r="P876" s="34"/>
      <c r="Q876" s="33">
        <v>12.846238778743221</v>
      </c>
      <c r="R876" s="33">
        <v>13.258710389405644</v>
      </c>
      <c r="S876" s="33">
        <v>13.084678530108535</v>
      </c>
      <c r="T876" s="33">
        <v>12.906486941870263</v>
      </c>
      <c r="U876" s="33">
        <v>12.682734097194786</v>
      </c>
      <c r="V876" s="33">
        <v>12.973713033953999</v>
      </c>
      <c r="W876" s="33">
        <v>12.984527037805071</v>
      </c>
      <c r="X876" s="33">
        <v>12.650169421911901</v>
      </c>
      <c r="Y876" s="33">
        <v>12.495668102381305</v>
      </c>
      <c r="Z876" s="33">
        <v>11.974467268189672</v>
      </c>
      <c r="AA876" s="33">
        <v>11.752395126034786</v>
      </c>
      <c r="AB876" s="33">
        <v>11.379916204892552</v>
      </c>
      <c r="AC876" s="33">
        <v>11.421400866986083</v>
      </c>
      <c r="AD876" s="33">
        <v>10.657116969409328</v>
      </c>
      <c r="AE876" s="33">
        <v>10.94251766217084</v>
      </c>
      <c r="AF876" s="33">
        <v>10.57166142740715</v>
      </c>
      <c r="AG876" s="34"/>
      <c r="AH876" s="34"/>
      <c r="AI876" s="34"/>
    </row>
    <row r="877" spans="1:35" ht="14.5" x14ac:dyDescent="0.35">
      <c r="A877" s="8" t="str">
        <f t="shared" si="16"/>
        <v>SelbständigenquoteItalien</v>
      </c>
      <c r="B877" s="8">
        <v>877</v>
      </c>
      <c r="C877" s="32" t="s">
        <v>280</v>
      </c>
      <c r="D877" s="32" t="s">
        <v>3</v>
      </c>
      <c r="E877" s="32" t="s">
        <v>183</v>
      </c>
      <c r="F877" s="32" t="s">
        <v>67</v>
      </c>
      <c r="G877" s="32" t="s">
        <v>40</v>
      </c>
      <c r="H877" s="32" t="s">
        <v>372</v>
      </c>
      <c r="I877" s="34"/>
      <c r="J877" s="34"/>
      <c r="K877" s="34"/>
      <c r="L877" s="34"/>
      <c r="M877" s="34"/>
      <c r="N877" s="34"/>
      <c r="O877" s="34"/>
      <c r="P877" s="34"/>
      <c r="Q877" s="33">
        <v>22.932978355017287</v>
      </c>
      <c r="R877" s="33">
        <v>22.581264924110041</v>
      </c>
      <c r="S877" s="33">
        <v>22.804500560494155</v>
      </c>
      <c r="T877" s="33">
        <v>22.664914682667305</v>
      </c>
      <c r="U877" s="33">
        <v>22.727209979707439</v>
      </c>
      <c r="V877" s="33">
        <v>22.662122742062156</v>
      </c>
      <c r="W877" s="33">
        <v>22.539456276669085</v>
      </c>
      <c r="X877" s="33">
        <v>22.265800245126378</v>
      </c>
      <c r="Y877" s="33">
        <v>21.817824389441057</v>
      </c>
      <c r="Z877" s="33">
        <v>21.184145185318947</v>
      </c>
      <c r="AA877" s="33">
        <v>21.060243795508267</v>
      </c>
      <c r="AB877" s="33">
        <v>20.754979990107469</v>
      </c>
      <c r="AC877" s="33">
        <v>20.630299903732332</v>
      </c>
      <c r="AD877" s="33">
        <v>20.014787089022899</v>
      </c>
      <c r="AE877" s="33">
        <v>19.894710792143805</v>
      </c>
      <c r="AF877" s="33">
        <v>19.688284951368757</v>
      </c>
      <c r="AG877" s="34"/>
      <c r="AH877" s="34"/>
      <c r="AI877" s="34"/>
    </row>
    <row r="878" spans="1:35" ht="14.5" x14ac:dyDescent="0.35">
      <c r="A878" s="8" t="str">
        <f t="shared" si="16"/>
        <v>SelbständigenquoteKroatien</v>
      </c>
      <c r="B878" s="8">
        <v>878</v>
      </c>
      <c r="C878" s="32" t="s">
        <v>280</v>
      </c>
      <c r="D878" s="32" t="s">
        <v>27</v>
      </c>
      <c r="E878" s="32" t="s">
        <v>183</v>
      </c>
      <c r="F878" s="32" t="s">
        <v>67</v>
      </c>
      <c r="G878" s="32" t="s">
        <v>40</v>
      </c>
      <c r="H878" s="32" t="s">
        <v>372</v>
      </c>
      <c r="I878" s="34"/>
      <c r="J878" s="34"/>
      <c r="K878" s="34"/>
      <c r="L878" s="34"/>
      <c r="M878" s="34"/>
      <c r="N878" s="34"/>
      <c r="O878" s="34"/>
      <c r="P878" s="34"/>
      <c r="Q878" s="33">
        <v>11.181653278051311</v>
      </c>
      <c r="R878" s="33">
        <v>10.552235865782389</v>
      </c>
      <c r="S878" s="33">
        <v>10.638885055885194</v>
      </c>
      <c r="T878" s="33">
        <v>10.719688783228872</v>
      </c>
      <c r="U878" s="33">
        <v>10.738450345580212</v>
      </c>
      <c r="V878" s="33">
        <v>10.075011031033977</v>
      </c>
      <c r="W878" s="33">
        <v>9.428369795342272</v>
      </c>
      <c r="X878" s="33">
        <v>9.3656638643785186</v>
      </c>
      <c r="Y878" s="33">
        <v>8.8347399945548606</v>
      </c>
      <c r="Z878" s="33">
        <v>7.92432861489615</v>
      </c>
      <c r="AA878" s="33">
        <v>8.3059475481667615</v>
      </c>
      <c r="AB878" s="33">
        <v>8.7282965743782253</v>
      </c>
      <c r="AC878" s="33">
        <v>8.7828162291169463</v>
      </c>
      <c r="AD878" s="33">
        <v>9.0607660035187436</v>
      </c>
      <c r="AE878" s="33">
        <v>10.496763112696526</v>
      </c>
      <c r="AF878" s="33">
        <v>11.17944070429829</v>
      </c>
      <c r="AG878" s="34"/>
      <c r="AH878" s="34"/>
      <c r="AI878" s="34"/>
    </row>
    <row r="879" spans="1:35" ht="14.5" x14ac:dyDescent="0.35">
      <c r="A879" s="8" t="str">
        <f t="shared" si="16"/>
        <v>SelbständigenquoteLettland</v>
      </c>
      <c r="B879" s="8">
        <v>879</v>
      </c>
      <c r="C879" s="32" t="s">
        <v>280</v>
      </c>
      <c r="D879" s="32" t="s">
        <v>19</v>
      </c>
      <c r="E879" s="32" t="s">
        <v>183</v>
      </c>
      <c r="F879" s="32" t="s">
        <v>67</v>
      </c>
      <c r="G879" s="32" t="s">
        <v>40</v>
      </c>
      <c r="H879" s="32" t="s">
        <v>372</v>
      </c>
      <c r="I879" s="34"/>
      <c r="J879" s="34"/>
      <c r="K879" s="34"/>
      <c r="L879" s="34"/>
      <c r="M879" s="34"/>
      <c r="N879" s="34"/>
      <c r="O879" s="34"/>
      <c r="P879" s="34"/>
      <c r="Q879" s="33">
        <v>6.4366632337796084</v>
      </c>
      <c r="R879" s="33">
        <v>7.4185765983112191</v>
      </c>
      <c r="S879" s="33">
        <v>7.6151273475688175</v>
      </c>
      <c r="T879" s="33">
        <v>7.5541401273885347</v>
      </c>
      <c r="U879" s="33">
        <v>7.9521376043873842</v>
      </c>
      <c r="V879" s="33">
        <v>8.4671532846715323</v>
      </c>
      <c r="W879" s="33">
        <v>8.51765856043016</v>
      </c>
      <c r="X879" s="33">
        <v>9.2484848484848481</v>
      </c>
      <c r="Y879" s="33">
        <v>9.653165170991997</v>
      </c>
      <c r="Z879" s="33">
        <v>10.007199424046078</v>
      </c>
      <c r="AA879" s="33">
        <v>8.9823897884410826</v>
      </c>
      <c r="AB879" s="33">
        <v>9.2212871873888815</v>
      </c>
      <c r="AC879" s="33">
        <v>10.136358151321346</v>
      </c>
      <c r="AD879" s="33">
        <v>10.523069331359487</v>
      </c>
      <c r="AE879" s="33">
        <v>10.675171500782282</v>
      </c>
      <c r="AF879" s="33">
        <v>10.903614457831324</v>
      </c>
      <c r="AG879" s="34"/>
      <c r="AH879" s="34"/>
      <c r="AI879" s="34"/>
    </row>
    <row r="880" spans="1:35" ht="14.5" x14ac:dyDescent="0.35">
      <c r="A880" s="8" t="str">
        <f t="shared" si="16"/>
        <v>SelbständigenquoteLitauen</v>
      </c>
      <c r="B880" s="8">
        <v>880</v>
      </c>
      <c r="C880" s="32" t="s">
        <v>280</v>
      </c>
      <c r="D880" s="32" t="s">
        <v>20</v>
      </c>
      <c r="E880" s="32" t="s">
        <v>183</v>
      </c>
      <c r="F880" s="32" t="s">
        <v>67</v>
      </c>
      <c r="G880" s="32" t="s">
        <v>40</v>
      </c>
      <c r="H880" s="32" t="s">
        <v>372</v>
      </c>
      <c r="I880" s="34"/>
      <c r="J880" s="34"/>
      <c r="K880" s="34"/>
      <c r="L880" s="34"/>
      <c r="M880" s="34"/>
      <c r="N880" s="34"/>
      <c r="O880" s="34"/>
      <c r="P880" s="34"/>
      <c r="Q880" s="33">
        <v>7.4161585365853675</v>
      </c>
      <c r="R880" s="33">
        <v>6.7222685571309428</v>
      </c>
      <c r="S880" s="33">
        <v>5.7758241758241748</v>
      </c>
      <c r="T880" s="33">
        <v>5.7618549511854962</v>
      </c>
      <c r="U880" s="33">
        <v>6.2827675118177906</v>
      </c>
      <c r="V880" s="33">
        <v>7.3401469718726249</v>
      </c>
      <c r="W880" s="33">
        <v>7.4200817961772811</v>
      </c>
      <c r="X880" s="33">
        <v>7.801944307134618</v>
      </c>
      <c r="Y880" s="33">
        <v>8.7244572158365248</v>
      </c>
      <c r="Z880" s="33">
        <v>8.4687424957976472</v>
      </c>
      <c r="AA880" s="33">
        <v>8.6128526645768027</v>
      </c>
      <c r="AB880" s="33">
        <v>8.9788322865782728</v>
      </c>
      <c r="AC880" s="33">
        <v>9.1583385384134921</v>
      </c>
      <c r="AD880" s="33">
        <v>9.1056408673508766</v>
      </c>
      <c r="AE880" s="33">
        <v>9.8637683317203901</v>
      </c>
      <c r="AF880" s="33">
        <v>9.9400672416313416</v>
      </c>
      <c r="AG880" s="34"/>
      <c r="AH880" s="34"/>
      <c r="AI880" s="34"/>
    </row>
    <row r="881" spans="1:35" ht="14.5" x14ac:dyDescent="0.35">
      <c r="A881" s="8" t="str">
        <f t="shared" si="16"/>
        <v>SelbständigenquoteLuxemburg</v>
      </c>
      <c r="B881" s="8">
        <v>881</v>
      </c>
      <c r="C881" s="32" t="s">
        <v>280</v>
      </c>
      <c r="D881" s="32" t="s">
        <v>10</v>
      </c>
      <c r="E881" s="32" t="s">
        <v>183</v>
      </c>
      <c r="F881" s="32" t="s">
        <v>67</v>
      </c>
      <c r="G881" s="32" t="s">
        <v>40</v>
      </c>
      <c r="H881" s="32" t="s">
        <v>372</v>
      </c>
      <c r="I881" s="34"/>
      <c r="J881" s="34"/>
      <c r="K881" s="34"/>
      <c r="L881" s="34"/>
      <c r="M881" s="34"/>
      <c r="N881" s="34"/>
      <c r="O881" s="34"/>
      <c r="P881" s="34"/>
      <c r="Q881" s="33">
        <v>5.2261306532663312</v>
      </c>
      <c r="R881" s="33">
        <v>7.2328511432571165</v>
      </c>
      <c r="S881" s="33">
        <v>7.0480549199084672</v>
      </c>
      <c r="T881" s="33">
        <v>7.3390364700585327</v>
      </c>
      <c r="U881" s="33">
        <v>7.510729613733905</v>
      </c>
      <c r="V881" s="33">
        <v>7.6170212765957457</v>
      </c>
      <c r="W881" s="33">
        <v>7.4731626754748159</v>
      </c>
      <c r="X881" s="33">
        <v>8.4705882352941195</v>
      </c>
      <c r="Y881" s="33">
        <v>8.7175513366912032</v>
      </c>
      <c r="Z881" s="33">
        <v>8.4480833643468554</v>
      </c>
      <c r="AA881" s="33">
        <v>7.2150072150072155</v>
      </c>
      <c r="AB881" s="33">
        <v>7.4138531152105811</v>
      </c>
      <c r="AC881" s="33">
        <v>7.7850499483293145</v>
      </c>
      <c r="AD881" s="33">
        <v>8.336079077429984</v>
      </c>
      <c r="AE881" s="33">
        <v>8.6463730569948183</v>
      </c>
      <c r="AF881" s="34"/>
      <c r="AG881" s="34"/>
      <c r="AH881" s="34"/>
      <c r="AI881" s="34"/>
    </row>
    <row r="882" spans="1:35" ht="14.5" x14ac:dyDescent="0.35">
      <c r="A882" s="8" t="str">
        <f t="shared" si="16"/>
        <v>SelbständigenquoteMalta</v>
      </c>
      <c r="B882" s="8">
        <v>882</v>
      </c>
      <c r="C882" s="32" t="s">
        <v>280</v>
      </c>
      <c r="D882" s="32" t="s">
        <v>16</v>
      </c>
      <c r="E882" s="32" t="s">
        <v>183</v>
      </c>
      <c r="F882" s="32" t="s">
        <v>67</v>
      </c>
      <c r="G882" s="32" t="s">
        <v>40</v>
      </c>
      <c r="H882" s="32" t="s">
        <v>372</v>
      </c>
      <c r="I882" s="34"/>
      <c r="J882" s="34"/>
      <c r="K882" s="34"/>
      <c r="L882" s="34"/>
      <c r="M882" s="34"/>
      <c r="N882" s="34"/>
      <c r="O882" s="34"/>
      <c r="P882" s="34"/>
      <c r="Q882" s="33">
        <v>12.772785622593071</v>
      </c>
      <c r="R882" s="33">
        <v>13.10432569974555</v>
      </c>
      <c r="S882" s="33">
        <v>13.840399002493765</v>
      </c>
      <c r="T882" s="33">
        <v>12.993321190042503</v>
      </c>
      <c r="U882" s="33">
        <v>12.777129521586934</v>
      </c>
      <c r="V882" s="33">
        <v>13.106525376464027</v>
      </c>
      <c r="W882" s="33">
        <v>12.958045671800319</v>
      </c>
      <c r="X882" s="33">
        <v>13.152507676560901</v>
      </c>
      <c r="Y882" s="33">
        <v>13.466212931453573</v>
      </c>
      <c r="Z882" s="33">
        <v>14.292258360054969</v>
      </c>
      <c r="AA882" s="33">
        <v>13.828425096030729</v>
      </c>
      <c r="AB882" s="33">
        <v>15.40312876052948</v>
      </c>
      <c r="AC882" s="33">
        <v>15.616438356164386</v>
      </c>
      <c r="AD882" s="33">
        <v>15.145778114350625</v>
      </c>
      <c r="AE882" s="33">
        <v>14.904187366926898</v>
      </c>
      <c r="AF882" s="33">
        <v>13.975983989326217</v>
      </c>
      <c r="AG882" s="34"/>
      <c r="AH882" s="34"/>
      <c r="AI882" s="34"/>
    </row>
    <row r="883" spans="1:35" ht="14.5" x14ac:dyDescent="0.35">
      <c r="A883" s="8" t="str">
        <f t="shared" si="16"/>
        <v>SelbständigenquoteNiederlande</v>
      </c>
      <c r="B883" s="8">
        <v>883</v>
      </c>
      <c r="C883" s="32" t="s">
        <v>280</v>
      </c>
      <c r="D883" s="32" t="s">
        <v>1</v>
      </c>
      <c r="E883" s="32" t="s">
        <v>183</v>
      </c>
      <c r="F883" s="32" t="s">
        <v>67</v>
      </c>
      <c r="G883" s="32" t="s">
        <v>40</v>
      </c>
      <c r="H883" s="32" t="s">
        <v>372</v>
      </c>
      <c r="I883" s="34"/>
      <c r="J883" s="34"/>
      <c r="K883" s="34"/>
      <c r="L883" s="34"/>
      <c r="M883" s="34"/>
      <c r="N883" s="34"/>
      <c r="O883" s="34"/>
      <c r="P883" s="34"/>
      <c r="Q883" s="33">
        <v>12.666092519685039</v>
      </c>
      <c r="R883" s="33">
        <v>13.209122953537786</v>
      </c>
      <c r="S883" s="33">
        <v>13.411411485924839</v>
      </c>
      <c r="T883" s="33">
        <v>13.716080837064338</v>
      </c>
      <c r="U883" s="33">
        <v>13.996314496314495</v>
      </c>
      <c r="V883" s="33">
        <v>14.858478956436132</v>
      </c>
      <c r="W883" s="33">
        <v>15.325361581780745</v>
      </c>
      <c r="X883" s="33">
        <v>15.413815555091459</v>
      </c>
      <c r="Y883" s="33">
        <v>15.538427979349963</v>
      </c>
      <c r="Z883" s="33">
        <v>15.607759387791422</v>
      </c>
      <c r="AA883" s="33">
        <v>15.611638335592868</v>
      </c>
      <c r="AB883" s="33">
        <v>15.545722713864308</v>
      </c>
      <c r="AC883" s="33">
        <v>16.241051879247166</v>
      </c>
      <c r="AD883" s="33">
        <v>14.800982692710226</v>
      </c>
      <c r="AE883" s="33">
        <v>15.532288068030827</v>
      </c>
      <c r="AF883" s="33">
        <v>15.71072838850165</v>
      </c>
      <c r="AG883" s="34"/>
      <c r="AH883" s="34"/>
      <c r="AI883" s="34"/>
    </row>
    <row r="884" spans="1:35" ht="14.5" x14ac:dyDescent="0.35">
      <c r="A884" s="8" t="str">
        <f t="shared" si="16"/>
        <v>SelbständigenquoteÖsterreich</v>
      </c>
      <c r="B884" s="8">
        <v>884</v>
      </c>
      <c r="C884" s="32" t="s">
        <v>280</v>
      </c>
      <c r="D884" s="32" t="s">
        <v>56</v>
      </c>
      <c r="E884" s="32" t="s">
        <v>183</v>
      </c>
      <c r="F884" s="32" t="s">
        <v>67</v>
      </c>
      <c r="G884" s="32" t="s">
        <v>40</v>
      </c>
      <c r="H884" s="32" t="s">
        <v>372</v>
      </c>
      <c r="I884" s="34"/>
      <c r="J884" s="34"/>
      <c r="K884" s="34"/>
      <c r="L884" s="34"/>
      <c r="M884" s="34"/>
      <c r="N884" s="34"/>
      <c r="O884" s="34"/>
      <c r="P884" s="34"/>
      <c r="Q884" s="33">
        <v>8.8365087334513657</v>
      </c>
      <c r="R884" s="33">
        <v>9.1586653227945476</v>
      </c>
      <c r="S884" s="33">
        <v>9.4452616095818467</v>
      </c>
      <c r="T884" s="33">
        <v>8.9920307348856507</v>
      </c>
      <c r="U884" s="33">
        <v>9.0152565880721234</v>
      </c>
      <c r="V884" s="33">
        <v>9.2909847575765294</v>
      </c>
      <c r="W884" s="33">
        <v>9.1777811845265482</v>
      </c>
      <c r="X884" s="33">
        <v>9.3351513774209014</v>
      </c>
      <c r="Y884" s="33">
        <v>9.2303118884237136</v>
      </c>
      <c r="Z884" s="33">
        <v>9.1990813135261913</v>
      </c>
      <c r="AA884" s="33">
        <v>9.0852265897343436</v>
      </c>
      <c r="AB884" s="33">
        <v>9.3960051484959699</v>
      </c>
      <c r="AC884" s="33">
        <v>9.2324832279783955</v>
      </c>
      <c r="AD884" s="33">
        <v>9.0323514511109515</v>
      </c>
      <c r="AE884" s="33">
        <v>9.4485800294028408</v>
      </c>
      <c r="AF884" s="33">
        <v>9.6472646896297665</v>
      </c>
      <c r="AG884" s="34"/>
      <c r="AH884" s="34"/>
      <c r="AI884" s="34"/>
    </row>
    <row r="885" spans="1:35" ht="14.5" x14ac:dyDescent="0.35">
      <c r="A885" s="8" t="str">
        <f t="shared" si="16"/>
        <v>SelbständigenquotePolen</v>
      </c>
      <c r="B885" s="8">
        <v>885</v>
      </c>
      <c r="C885" s="32" t="s">
        <v>280</v>
      </c>
      <c r="D885" s="32" t="s">
        <v>21</v>
      </c>
      <c r="E885" s="32" t="s">
        <v>183</v>
      </c>
      <c r="F885" s="32" t="s">
        <v>67</v>
      </c>
      <c r="G885" s="32" t="s">
        <v>40</v>
      </c>
      <c r="H885" s="32" t="s">
        <v>372</v>
      </c>
      <c r="I885" s="34"/>
      <c r="J885" s="34"/>
      <c r="K885" s="34"/>
      <c r="L885" s="34"/>
      <c r="M885" s="34"/>
      <c r="N885" s="34"/>
      <c r="O885" s="34"/>
      <c r="P885" s="34"/>
      <c r="Q885" s="33">
        <v>11.399901420573675</v>
      </c>
      <c r="R885" s="33">
        <v>11.802921299324174</v>
      </c>
      <c r="S885" s="33">
        <v>12.397523468333544</v>
      </c>
      <c r="T885" s="33">
        <v>12.482016246246468</v>
      </c>
      <c r="U885" s="33">
        <v>12.301913370113862</v>
      </c>
      <c r="V885" s="33">
        <v>12.242172104225972</v>
      </c>
      <c r="W885" s="33">
        <v>12.224754308503064</v>
      </c>
      <c r="X885" s="33">
        <v>12.048700637211162</v>
      </c>
      <c r="Y885" s="33">
        <v>12.407167113000748</v>
      </c>
      <c r="Z885" s="33">
        <v>12.437966101694917</v>
      </c>
      <c r="AA885" s="33">
        <v>12.74226333832004</v>
      </c>
      <c r="AB885" s="33">
        <v>12.999578483187962</v>
      </c>
      <c r="AC885" s="33">
        <v>13.167528203127542</v>
      </c>
      <c r="AD885" s="33">
        <v>13.159796624782869</v>
      </c>
      <c r="AE885" s="33">
        <v>13.383615804981236</v>
      </c>
      <c r="AF885" s="33">
        <v>14.183031863694888</v>
      </c>
      <c r="AG885" s="34"/>
      <c r="AH885" s="34"/>
      <c r="AI885" s="34"/>
    </row>
    <row r="886" spans="1:35" ht="14.5" x14ac:dyDescent="0.35">
      <c r="A886" s="8" t="str">
        <f t="shared" si="16"/>
        <v>SelbständigenquotePortugal</v>
      </c>
      <c r="B886" s="8">
        <v>886</v>
      </c>
      <c r="C886" s="32" t="s">
        <v>280</v>
      </c>
      <c r="D886" s="32" t="s">
        <v>7</v>
      </c>
      <c r="E886" s="32" t="s">
        <v>183</v>
      </c>
      <c r="F886" s="32" t="s">
        <v>67</v>
      </c>
      <c r="G886" s="32" t="s">
        <v>40</v>
      </c>
      <c r="H886" s="32" t="s">
        <v>372</v>
      </c>
      <c r="I886" s="34"/>
      <c r="J886" s="34"/>
      <c r="K886" s="34"/>
      <c r="L886" s="34"/>
      <c r="M886" s="34"/>
      <c r="N886" s="34"/>
      <c r="O886" s="34"/>
      <c r="P886" s="34"/>
      <c r="Q886" s="33">
        <v>15.790170591221061</v>
      </c>
      <c r="R886" s="33">
        <v>15.393881540070009</v>
      </c>
      <c r="S886" s="33">
        <v>14.652258880331075</v>
      </c>
      <c r="T886" s="33">
        <v>14.139156215440362</v>
      </c>
      <c r="U886" s="33">
        <v>14.180929095354527</v>
      </c>
      <c r="V886" s="33">
        <v>14.647660303228733</v>
      </c>
      <c r="W886" s="33">
        <v>13.780523397217626</v>
      </c>
      <c r="X886" s="33">
        <v>13.253069269312055</v>
      </c>
      <c r="Y886" s="33">
        <v>13.171492412252116</v>
      </c>
      <c r="Z886" s="33">
        <v>12.880163159192273</v>
      </c>
      <c r="AA886" s="33">
        <v>12.916730261866864</v>
      </c>
      <c r="AB886" s="33">
        <v>13.45616973757677</v>
      </c>
      <c r="AC886" s="33">
        <v>13.400136242775837</v>
      </c>
      <c r="AD886" s="33">
        <v>13.869822485207099</v>
      </c>
      <c r="AE886" s="33">
        <v>13.632671762084261</v>
      </c>
      <c r="AF886" s="33">
        <v>13.351292883528235</v>
      </c>
      <c r="AG886" s="34"/>
      <c r="AH886" s="34"/>
      <c r="AI886" s="34"/>
    </row>
    <row r="887" spans="1:35" ht="14.5" x14ac:dyDescent="0.35">
      <c r="A887" s="8" t="str">
        <f t="shared" si="16"/>
        <v>SelbständigenquoteRumänien</v>
      </c>
      <c r="B887" s="8">
        <v>887</v>
      </c>
      <c r="C887" s="32" t="s">
        <v>280</v>
      </c>
      <c r="D887" s="32" t="s">
        <v>99</v>
      </c>
      <c r="E887" s="32" t="s">
        <v>183</v>
      </c>
      <c r="F887" s="32" t="s">
        <v>67</v>
      </c>
      <c r="G887" s="32" t="s">
        <v>40</v>
      </c>
      <c r="H887" s="32" t="s">
        <v>372</v>
      </c>
      <c r="I887" s="34"/>
      <c r="J887" s="34"/>
      <c r="K887" s="34"/>
      <c r="L887" s="34"/>
      <c r="M887" s="34"/>
      <c r="N887" s="34"/>
      <c r="O887" s="34"/>
      <c r="P887" s="34"/>
      <c r="Q887" s="33">
        <v>7.179855684301927</v>
      </c>
      <c r="R887" s="33">
        <v>7.2668741608690341</v>
      </c>
      <c r="S887" s="33">
        <v>8.0654821321621082</v>
      </c>
      <c r="T887" s="33">
        <v>7.9475577213133759</v>
      </c>
      <c r="U887" s="33">
        <v>7.8533165795912954</v>
      </c>
      <c r="V887" s="33">
        <v>7.6434700659689483</v>
      </c>
      <c r="W887" s="33">
        <v>7.7967529732006868</v>
      </c>
      <c r="X887" s="33">
        <v>7.081680206562126</v>
      </c>
      <c r="Y887" s="33">
        <v>7.3034831996798477</v>
      </c>
      <c r="Z887" s="33">
        <v>7.339038487387425</v>
      </c>
      <c r="AA887" s="33">
        <v>6.564055463379951</v>
      </c>
      <c r="AB887" s="33">
        <v>6.5998683536897547</v>
      </c>
      <c r="AC887" s="33">
        <v>6.8351589949511373</v>
      </c>
      <c r="AD887" s="33">
        <v>6.6246840344238107</v>
      </c>
      <c r="AE887" s="33">
        <v>6.5833345361643154</v>
      </c>
      <c r="AF887" s="33">
        <v>5.8087736377850545</v>
      </c>
      <c r="AG887" s="34"/>
      <c r="AH887" s="34"/>
      <c r="AI887" s="34"/>
    </row>
    <row r="888" spans="1:35" ht="14.5" x14ac:dyDescent="0.35">
      <c r="A888" s="8" t="str">
        <f t="shared" si="16"/>
        <v>SelbständigenquoteSchweden</v>
      </c>
      <c r="B888" s="8">
        <v>888</v>
      </c>
      <c r="C888" s="32" t="s">
        <v>280</v>
      </c>
      <c r="D888" s="32" t="s">
        <v>13</v>
      </c>
      <c r="E888" s="32" t="s">
        <v>183</v>
      </c>
      <c r="F888" s="32" t="s">
        <v>67</v>
      </c>
      <c r="G888" s="32" t="s">
        <v>40</v>
      </c>
      <c r="H888" s="32" t="s">
        <v>372</v>
      </c>
      <c r="I888" s="34"/>
      <c r="J888" s="34"/>
      <c r="K888" s="34"/>
      <c r="L888" s="34"/>
      <c r="M888" s="34"/>
      <c r="N888" s="34"/>
      <c r="O888" s="34"/>
      <c r="P888" s="34"/>
      <c r="Q888" s="33">
        <v>9.094750889679716</v>
      </c>
      <c r="R888" s="33">
        <v>9.4349910261944263</v>
      </c>
      <c r="S888" s="33">
        <v>9.7112149743728704</v>
      </c>
      <c r="T888" s="33">
        <v>9.3156606311889387</v>
      </c>
      <c r="U888" s="33">
        <v>9.2421684898173915</v>
      </c>
      <c r="V888" s="33">
        <v>9.4762875862368219</v>
      </c>
      <c r="W888" s="33">
        <v>9.2253761969904229</v>
      </c>
      <c r="X888" s="33">
        <v>9.0506235624301006</v>
      </c>
      <c r="Y888" s="33">
        <v>8.8482533884057375</v>
      </c>
      <c r="Z888" s="33">
        <v>8.7318972861141528</v>
      </c>
      <c r="AA888" s="33">
        <v>8.7096259033017898</v>
      </c>
      <c r="AB888" s="33">
        <v>8.7763110952550836</v>
      </c>
      <c r="AC888" s="33">
        <v>8.8218748744324333</v>
      </c>
      <c r="AD888" s="33">
        <v>9.2164149284743857</v>
      </c>
      <c r="AE888" s="33">
        <v>9.1839503779802278</v>
      </c>
      <c r="AF888" s="33">
        <v>9.3463827838827847</v>
      </c>
      <c r="AG888" s="34"/>
      <c r="AH888" s="34"/>
      <c r="AI888" s="34"/>
    </row>
    <row r="889" spans="1:35" ht="14.5" x14ac:dyDescent="0.35">
      <c r="A889" s="8" t="str">
        <f t="shared" si="16"/>
        <v>SelbständigenquoteSlowakei</v>
      </c>
      <c r="B889" s="8">
        <v>889</v>
      </c>
      <c r="C889" s="32" t="s">
        <v>280</v>
      </c>
      <c r="D889" s="32" t="s">
        <v>23</v>
      </c>
      <c r="E889" s="32" t="s">
        <v>183</v>
      </c>
      <c r="F889" s="32" t="s">
        <v>67</v>
      </c>
      <c r="G889" s="32" t="s">
        <v>40</v>
      </c>
      <c r="H889" s="32" t="s">
        <v>372</v>
      </c>
      <c r="I889" s="34"/>
      <c r="J889" s="34"/>
      <c r="K889" s="34"/>
      <c r="L889" s="34"/>
      <c r="M889" s="34"/>
      <c r="N889" s="34"/>
      <c r="O889" s="34"/>
      <c r="P889" s="34"/>
      <c r="Q889" s="33">
        <v>13.467955848378544</v>
      </c>
      <c r="R889" s="33">
        <v>15.433505742088192</v>
      </c>
      <c r="S889" s="33">
        <v>15.700526174975478</v>
      </c>
      <c r="T889" s="33">
        <v>15.623885918003564</v>
      </c>
      <c r="U889" s="33">
        <v>15.344337948171816</v>
      </c>
      <c r="V889" s="33">
        <v>15.430043070911593</v>
      </c>
      <c r="W889" s="33">
        <v>15.101951326463494</v>
      </c>
      <c r="X889" s="33">
        <v>14.755006391137623</v>
      </c>
      <c r="Y889" s="33">
        <v>15.180563589785969</v>
      </c>
      <c r="Z889" s="33">
        <v>14.98659735196166</v>
      </c>
      <c r="AA889" s="33">
        <v>14.466863386234948</v>
      </c>
      <c r="AB889" s="33">
        <v>14.703774486383182</v>
      </c>
      <c r="AC889" s="33">
        <v>14.806553653986539</v>
      </c>
      <c r="AD889" s="33">
        <v>14.743333066389043</v>
      </c>
      <c r="AE889" s="33">
        <v>14.662305934273778</v>
      </c>
      <c r="AF889" s="33">
        <v>14.892865552154463</v>
      </c>
      <c r="AG889" s="34"/>
      <c r="AH889" s="34"/>
      <c r="AI889" s="34"/>
    </row>
    <row r="890" spans="1:35" ht="14.5" x14ac:dyDescent="0.35">
      <c r="A890" s="8" t="str">
        <f t="shared" si="16"/>
        <v>SelbständigenquoteSlowenien</v>
      </c>
      <c r="B890" s="8">
        <v>890</v>
      </c>
      <c r="C890" s="32" t="s">
        <v>280</v>
      </c>
      <c r="D890" s="32" t="s">
        <v>26</v>
      </c>
      <c r="E890" s="32" t="s">
        <v>183</v>
      </c>
      <c r="F890" s="32" t="s">
        <v>67</v>
      </c>
      <c r="G890" s="32" t="s">
        <v>40</v>
      </c>
      <c r="H890" s="32" t="s">
        <v>372</v>
      </c>
      <c r="I890" s="34"/>
      <c r="J890" s="34"/>
      <c r="K890" s="34"/>
      <c r="L890" s="34"/>
      <c r="M890" s="34"/>
      <c r="N890" s="34"/>
      <c r="O890" s="34"/>
      <c r="P890" s="34"/>
      <c r="Q890" s="33">
        <v>7.2565594467010639</v>
      </c>
      <c r="R890" s="33">
        <v>8.4567070435172713</v>
      </c>
      <c r="S890" s="33">
        <v>9.7594189741261896</v>
      </c>
      <c r="T890" s="33">
        <v>9.8948598130841123</v>
      </c>
      <c r="U890" s="33">
        <v>9.3668792818332136</v>
      </c>
      <c r="V890" s="33">
        <v>9.8287506029908354</v>
      </c>
      <c r="W890" s="33">
        <v>10.253317249698433</v>
      </c>
      <c r="X890" s="33">
        <v>10.699636704558772</v>
      </c>
      <c r="Y890" s="33">
        <v>10.29445594662986</v>
      </c>
      <c r="Z890" s="33">
        <v>10.142368392009713</v>
      </c>
      <c r="AA890" s="33">
        <v>10.795944779982744</v>
      </c>
      <c r="AB890" s="33">
        <v>10.428404379717231</v>
      </c>
      <c r="AC890" s="33">
        <v>9.4649328501385632</v>
      </c>
      <c r="AD890" s="33">
        <v>10.778635778635779</v>
      </c>
      <c r="AE890" s="33">
        <v>10.542487815215088</v>
      </c>
      <c r="AF890" s="33">
        <v>11.024534063388439</v>
      </c>
      <c r="AG890" s="34"/>
      <c r="AH890" s="34"/>
      <c r="AI890" s="34"/>
    </row>
    <row r="891" spans="1:35" ht="14.5" x14ac:dyDescent="0.35">
      <c r="A891" s="8" t="str">
        <f t="shared" si="16"/>
        <v>SelbständigenquoteSpanien</v>
      </c>
      <c r="B891" s="8">
        <v>891</v>
      </c>
      <c r="C891" s="32" t="s">
        <v>280</v>
      </c>
      <c r="D891" s="32" t="s">
        <v>8</v>
      </c>
      <c r="E891" s="32" t="s">
        <v>183</v>
      </c>
      <c r="F891" s="32" t="s">
        <v>67</v>
      </c>
      <c r="G891" s="32" t="s">
        <v>40</v>
      </c>
      <c r="H891" s="32" t="s">
        <v>372</v>
      </c>
      <c r="I891" s="34"/>
      <c r="J891" s="34"/>
      <c r="K891" s="34"/>
      <c r="L891" s="34"/>
      <c r="M891" s="34"/>
      <c r="N891" s="34"/>
      <c r="O891" s="34"/>
      <c r="P891" s="34"/>
      <c r="Q891" s="33">
        <v>15.455031438535753</v>
      </c>
      <c r="R891" s="33">
        <v>14.823569229425507</v>
      </c>
      <c r="S891" s="33">
        <v>14.827409356464342</v>
      </c>
      <c r="T891" s="33">
        <v>14.649775271994477</v>
      </c>
      <c r="U891" s="33">
        <v>15.573726811418288</v>
      </c>
      <c r="V891" s="33">
        <v>16.121617831754275</v>
      </c>
      <c r="W891" s="33">
        <v>16.032634874759154</v>
      </c>
      <c r="X891" s="33">
        <v>15.872682266124889</v>
      </c>
      <c r="Y891" s="33">
        <v>15.594847068601387</v>
      </c>
      <c r="Z891" s="33">
        <v>15.16775616068602</v>
      </c>
      <c r="AA891" s="33">
        <v>14.732998827970984</v>
      </c>
      <c r="AB891" s="33">
        <v>14.414333730204723</v>
      </c>
      <c r="AC891" s="33">
        <v>14.903726202744481</v>
      </c>
      <c r="AD891" s="33">
        <v>14.686965896242537</v>
      </c>
      <c r="AE891" s="33">
        <v>14.199199959491619</v>
      </c>
      <c r="AF891" s="33">
        <v>14.027989360712029</v>
      </c>
      <c r="AG891" s="34"/>
      <c r="AH891" s="34"/>
      <c r="AI891" s="34"/>
    </row>
    <row r="892" spans="1:35" ht="14.5" x14ac:dyDescent="0.35">
      <c r="A892" s="8" t="str">
        <f t="shared" si="16"/>
        <v>SelbständigenquoteTschechische Republik</v>
      </c>
      <c r="B892" s="8">
        <v>892</v>
      </c>
      <c r="C892" s="32" t="s">
        <v>280</v>
      </c>
      <c r="D892" s="32" t="s">
        <v>22</v>
      </c>
      <c r="E892" s="32" t="s">
        <v>183</v>
      </c>
      <c r="F892" s="32" t="s">
        <v>67</v>
      </c>
      <c r="G892" s="32" t="s">
        <v>40</v>
      </c>
      <c r="H892" s="32" t="s">
        <v>372</v>
      </c>
      <c r="I892" s="34"/>
      <c r="J892" s="34"/>
      <c r="K892" s="34"/>
      <c r="L892" s="34"/>
      <c r="M892" s="34"/>
      <c r="N892" s="34"/>
      <c r="O892" s="34"/>
      <c r="P892" s="34"/>
      <c r="Q892" s="33">
        <v>15.384933005760061</v>
      </c>
      <c r="R892" s="33">
        <v>16.086183453613639</v>
      </c>
      <c r="S892" s="33">
        <v>16.8824858995754</v>
      </c>
      <c r="T892" s="33">
        <v>17.228321804065921</v>
      </c>
      <c r="U892" s="33">
        <v>17.598295646304418</v>
      </c>
      <c r="V892" s="33">
        <v>16.760313315926894</v>
      </c>
      <c r="W892" s="33">
        <v>17.192764857881137</v>
      </c>
      <c r="X892" s="33">
        <v>16.518878718535472</v>
      </c>
      <c r="Y892" s="33">
        <v>16.357003988535467</v>
      </c>
      <c r="Z892" s="33">
        <v>16.340564717936594</v>
      </c>
      <c r="AA892" s="33">
        <v>16.208967407148272</v>
      </c>
      <c r="AB892" s="33">
        <v>16.080285182889028</v>
      </c>
      <c r="AC892" s="33">
        <v>16.117137084910659</v>
      </c>
      <c r="AD892" s="33">
        <v>15.321326641078633</v>
      </c>
      <c r="AE892" s="33">
        <v>15.269900448181494</v>
      </c>
      <c r="AF892" s="33">
        <v>15.977569637741519</v>
      </c>
      <c r="AG892" s="34"/>
      <c r="AH892" s="34"/>
      <c r="AI892" s="34"/>
    </row>
    <row r="893" spans="1:35" ht="14.5" x14ac:dyDescent="0.35">
      <c r="A893" s="8" t="str">
        <f t="shared" si="16"/>
        <v>SelbständigenquoteUngarn</v>
      </c>
      <c r="B893" s="8">
        <v>893</v>
      </c>
      <c r="C893" s="32" t="s">
        <v>280</v>
      </c>
      <c r="D893" s="32" t="s">
        <v>24</v>
      </c>
      <c r="E893" s="32" t="s">
        <v>183</v>
      </c>
      <c r="F893" s="32" t="s">
        <v>67</v>
      </c>
      <c r="G893" s="32" t="s">
        <v>40</v>
      </c>
      <c r="H893" s="32" t="s">
        <v>372</v>
      </c>
      <c r="I893" s="34"/>
      <c r="J893" s="34"/>
      <c r="K893" s="34"/>
      <c r="L893" s="34"/>
      <c r="M893" s="34"/>
      <c r="N893" s="34"/>
      <c r="O893" s="34"/>
      <c r="P893" s="34"/>
      <c r="Q893" s="33">
        <v>11.014854846155936</v>
      </c>
      <c r="R893" s="33">
        <v>11.258741258741258</v>
      </c>
      <c r="S893" s="33">
        <v>11.086474501108649</v>
      </c>
      <c r="T893" s="33">
        <v>10.888596761110955</v>
      </c>
      <c r="U893" s="33">
        <v>10.373204161391536</v>
      </c>
      <c r="V893" s="33">
        <v>9.9573756339700008</v>
      </c>
      <c r="W893" s="33">
        <v>9.6731290603099911</v>
      </c>
      <c r="X893" s="33">
        <v>9.624172805593707</v>
      </c>
      <c r="Y893" s="33">
        <v>9.4252873563218387</v>
      </c>
      <c r="Z893" s="33">
        <v>9.1004358491914168</v>
      </c>
      <c r="AA893" s="33">
        <v>9.1680775018811129</v>
      </c>
      <c r="AB893" s="33">
        <v>9.7208653175157025</v>
      </c>
      <c r="AC893" s="33">
        <v>11.030294470729466</v>
      </c>
      <c r="AD893" s="33">
        <v>11.424064894096437</v>
      </c>
      <c r="AE893" s="33">
        <v>11.401989519495514</v>
      </c>
      <c r="AF893" s="33">
        <v>10.98522493871331</v>
      </c>
      <c r="AG893" s="34"/>
      <c r="AH893" s="34"/>
      <c r="AI893" s="34"/>
    </row>
    <row r="894" spans="1:35" ht="14.5" x14ac:dyDescent="0.35">
      <c r="A894" s="8" t="str">
        <f t="shared" si="16"/>
        <v>SelbständigenquoteVereinigtes Königreich Großbritannien und Nordirland</v>
      </c>
      <c r="B894" s="8">
        <v>894</v>
      </c>
      <c r="C894" s="32" t="s">
        <v>280</v>
      </c>
      <c r="D894" s="32" t="s">
        <v>57</v>
      </c>
      <c r="E894" s="32" t="s">
        <v>183</v>
      </c>
      <c r="F894" s="32" t="s">
        <v>67</v>
      </c>
      <c r="G894" s="32" t="s">
        <v>40</v>
      </c>
      <c r="H894" s="32" t="s">
        <v>372</v>
      </c>
      <c r="I894" s="34"/>
      <c r="J894" s="34"/>
      <c r="K894" s="34"/>
      <c r="L894" s="34"/>
      <c r="M894" s="34"/>
      <c r="N894" s="34"/>
      <c r="O894" s="34"/>
      <c r="P894" s="34"/>
      <c r="Q894" s="33">
        <v>12.608299602073876</v>
      </c>
      <c r="R894" s="33">
        <v>12.815391414185351</v>
      </c>
      <c r="S894" s="33">
        <v>13.152745484434897</v>
      </c>
      <c r="T894" s="33">
        <v>13.312913975966925</v>
      </c>
      <c r="U894" s="33">
        <v>13.79717102091475</v>
      </c>
      <c r="V894" s="33">
        <v>13.82023571329759</v>
      </c>
      <c r="W894" s="33">
        <v>14.360332281197586</v>
      </c>
      <c r="X894" s="33">
        <v>14.257877092073951</v>
      </c>
      <c r="Y894" s="33">
        <v>14.687460053687843</v>
      </c>
      <c r="Z894" s="33">
        <v>14.591819617598931</v>
      </c>
      <c r="AA894" s="33">
        <v>14.390819967133833</v>
      </c>
      <c r="AB894" s="33">
        <v>14.787809476710045</v>
      </c>
      <c r="AC894" s="34"/>
      <c r="AD894" s="34"/>
      <c r="AE894" s="34"/>
      <c r="AF894" s="34"/>
      <c r="AG894" s="34"/>
      <c r="AH894" s="34"/>
      <c r="AI894" s="34"/>
    </row>
    <row r="895" spans="1:35" ht="14.5" x14ac:dyDescent="0.35">
      <c r="A895" s="8" t="str">
        <f t="shared" si="16"/>
        <v>SelbständigenquoteZypern</v>
      </c>
      <c r="B895" s="8">
        <v>895</v>
      </c>
      <c r="C895" s="32" t="s">
        <v>280</v>
      </c>
      <c r="D895" s="32" t="s">
        <v>30</v>
      </c>
      <c r="E895" s="32" t="s">
        <v>183</v>
      </c>
      <c r="F895" s="32" t="s">
        <v>67</v>
      </c>
      <c r="G895" s="32" t="s">
        <v>40</v>
      </c>
      <c r="H895" s="32" t="s">
        <v>372</v>
      </c>
      <c r="I895" s="34"/>
      <c r="J895" s="34"/>
      <c r="K895" s="34"/>
      <c r="L895" s="34"/>
      <c r="M895" s="34"/>
      <c r="N895" s="34"/>
      <c r="O895" s="34"/>
      <c r="P895" s="34"/>
      <c r="Q895" s="33">
        <v>16.307608399236436</v>
      </c>
      <c r="R895" s="33">
        <v>16.036966567001905</v>
      </c>
      <c r="S895" s="33">
        <v>15.202524986849026</v>
      </c>
      <c r="T895" s="33">
        <v>14.856396866840731</v>
      </c>
      <c r="U895" s="33">
        <v>14.010695187165775</v>
      </c>
      <c r="V895" s="33">
        <v>14.980214810627473</v>
      </c>
      <c r="W895" s="33">
        <v>14.800923254472016</v>
      </c>
      <c r="X895" s="33">
        <v>12.561791218377435</v>
      </c>
      <c r="Y895" s="33">
        <v>11.892510005717552</v>
      </c>
      <c r="Z895" s="33">
        <v>11.540540540540539</v>
      </c>
      <c r="AA895" s="33">
        <v>11.881693013768487</v>
      </c>
      <c r="AB895" s="33">
        <v>12.02952029520295</v>
      </c>
      <c r="AC895" s="33">
        <v>12.044334975369461</v>
      </c>
      <c r="AD895" s="33">
        <v>10.10968049594659</v>
      </c>
      <c r="AE895" s="33">
        <v>9.5952705775352438</v>
      </c>
      <c r="AF895" s="33">
        <v>9.4210638752403337</v>
      </c>
      <c r="AG895" s="34"/>
      <c r="AH895" s="34"/>
      <c r="AI895" s="34"/>
    </row>
    <row r="896" spans="1:35" ht="14.5" x14ac:dyDescent="0.35">
      <c r="A896" s="8" t="str">
        <f t="shared" si="16"/>
        <v>SozialausgabenBelgien</v>
      </c>
      <c r="B896" s="8">
        <v>896</v>
      </c>
      <c r="C896" s="32" t="s">
        <v>286</v>
      </c>
      <c r="D896" s="32" t="s">
        <v>9</v>
      </c>
      <c r="E896" s="32" t="s">
        <v>361</v>
      </c>
      <c r="F896" s="32" t="s">
        <v>67</v>
      </c>
      <c r="G896" s="32" t="s">
        <v>32</v>
      </c>
      <c r="H896" s="32" t="s">
        <v>371</v>
      </c>
      <c r="I896" s="33">
        <v>64.537189999999995</v>
      </c>
      <c r="J896" s="33">
        <v>68.701920000000001</v>
      </c>
      <c r="K896" s="33">
        <v>72.14585000000001</v>
      </c>
      <c r="L896" s="33">
        <v>76.332770000000011</v>
      </c>
      <c r="M896" s="33">
        <v>80.509259999999998</v>
      </c>
      <c r="N896" s="33">
        <v>83.551419999999993</v>
      </c>
      <c r="O896" s="33">
        <v>86.792210000000011</v>
      </c>
      <c r="P896" s="33">
        <v>90.470759999999999</v>
      </c>
      <c r="Q896" s="33">
        <v>98.240359999999995</v>
      </c>
      <c r="R896" s="33">
        <v>104.59854</v>
      </c>
      <c r="S896" s="33">
        <v>107.31202</v>
      </c>
      <c r="T896" s="33">
        <v>112.53267</v>
      </c>
      <c r="U896" s="33">
        <v>114.64744999999999</v>
      </c>
      <c r="V896" s="33">
        <v>118.00103999999999</v>
      </c>
      <c r="W896" s="33">
        <v>120.90075</v>
      </c>
      <c r="X896" s="33">
        <v>124.29133999999999</v>
      </c>
      <c r="Y896" s="33">
        <v>125.76276</v>
      </c>
      <c r="Z896" s="33">
        <v>128.38374000000002</v>
      </c>
      <c r="AA896" s="33">
        <v>132.16235</v>
      </c>
      <c r="AB896" s="33">
        <v>137.27242999999999</v>
      </c>
      <c r="AC896" s="33">
        <v>150.51506000000001</v>
      </c>
      <c r="AD896" s="33">
        <v>152.39679999999998</v>
      </c>
      <c r="AE896" s="33">
        <v>160.90504000000001</v>
      </c>
      <c r="AF896" s="34"/>
      <c r="AG896" s="34"/>
      <c r="AH896" s="34"/>
      <c r="AI896" s="34"/>
    </row>
    <row r="897" spans="1:35" ht="14.5" x14ac:dyDescent="0.35">
      <c r="A897" s="8" t="str">
        <f t="shared" si="16"/>
        <v>SozialausgabenBulgarien</v>
      </c>
      <c r="B897" s="8">
        <v>897</v>
      </c>
      <c r="C897" s="32" t="s">
        <v>286</v>
      </c>
      <c r="D897" s="32" t="s">
        <v>25</v>
      </c>
      <c r="E897" s="32" t="s">
        <v>361</v>
      </c>
      <c r="F897" s="32" t="s">
        <v>67</v>
      </c>
      <c r="G897" s="32" t="s">
        <v>32</v>
      </c>
      <c r="H897" s="32" t="s">
        <v>371</v>
      </c>
      <c r="I897" s="34"/>
      <c r="J897" s="34"/>
      <c r="K897" s="34"/>
      <c r="L897" s="34"/>
      <c r="M897" s="34"/>
      <c r="N897" s="33">
        <v>3.5113600000000003</v>
      </c>
      <c r="O897" s="33">
        <v>3.7784599999999999</v>
      </c>
      <c r="P897" s="33">
        <v>4.3530899999999999</v>
      </c>
      <c r="Q897" s="33">
        <v>5.4827299999999992</v>
      </c>
      <c r="R897" s="33">
        <v>6.0065</v>
      </c>
      <c r="S897" s="33">
        <v>6.5026400000000004</v>
      </c>
      <c r="T897" s="33">
        <v>6.8162099999999999</v>
      </c>
      <c r="U897" s="33">
        <v>6.9548800000000002</v>
      </c>
      <c r="V897" s="33">
        <v>7.3847899999999997</v>
      </c>
      <c r="W897" s="33">
        <v>7.9108000000000001</v>
      </c>
      <c r="X897" s="33">
        <v>8.0840399999999999</v>
      </c>
      <c r="Y897" s="33">
        <v>8.4491200000000006</v>
      </c>
      <c r="Z897" s="33">
        <v>8.832889999999999</v>
      </c>
      <c r="AA897" s="33">
        <v>9.4637999999999991</v>
      </c>
      <c r="AB897" s="33">
        <v>10.184239999999999</v>
      </c>
      <c r="AC897" s="33">
        <v>11.51896</v>
      </c>
      <c r="AD897" s="33">
        <v>13.426200000000001</v>
      </c>
      <c r="AE897" s="33">
        <v>16.04973</v>
      </c>
      <c r="AF897" s="34"/>
      <c r="AG897" s="34"/>
      <c r="AH897" s="34"/>
      <c r="AI897" s="34"/>
    </row>
    <row r="898" spans="1:35" ht="14.5" x14ac:dyDescent="0.35">
      <c r="A898" s="8" t="str">
        <f t="shared" si="16"/>
        <v>SozialausgabenDänemark</v>
      </c>
      <c r="B898" s="8">
        <v>898</v>
      </c>
      <c r="C898" s="32" t="s">
        <v>286</v>
      </c>
      <c r="D898" s="32" t="s">
        <v>5</v>
      </c>
      <c r="E898" s="32" t="s">
        <v>361</v>
      </c>
      <c r="F898" s="32" t="s">
        <v>67</v>
      </c>
      <c r="G898" s="32" t="s">
        <v>32</v>
      </c>
      <c r="H898" s="32" t="s">
        <v>371</v>
      </c>
      <c r="I898" s="33">
        <v>50.108499999999999</v>
      </c>
      <c r="J898" s="33">
        <v>52.382220000000004</v>
      </c>
      <c r="K898" s="33">
        <v>54.858629999999998</v>
      </c>
      <c r="L898" s="33">
        <v>58.2164</v>
      </c>
      <c r="M898" s="33">
        <v>60.533540000000002</v>
      </c>
      <c r="N898" s="33">
        <v>62.703739999999996</v>
      </c>
      <c r="O898" s="33">
        <v>63.962440000000001</v>
      </c>
      <c r="P898" s="33">
        <v>70.887640000000005</v>
      </c>
      <c r="Q898" s="33">
        <v>73.519390000000001</v>
      </c>
      <c r="R898" s="33">
        <v>79.236609999999999</v>
      </c>
      <c r="S898" s="33">
        <v>82.78004</v>
      </c>
      <c r="T898" s="33">
        <v>82.961460000000002</v>
      </c>
      <c r="U898" s="33">
        <v>85.661990000000003</v>
      </c>
      <c r="V898" s="33">
        <v>89.23163000000001</v>
      </c>
      <c r="W898" s="33">
        <v>91.329619999999991</v>
      </c>
      <c r="X898" s="33">
        <v>92.031089999999992</v>
      </c>
      <c r="Y898" s="33">
        <v>91.913250000000005</v>
      </c>
      <c r="Z898" s="33">
        <v>94.486350000000002</v>
      </c>
      <c r="AA898" s="33">
        <v>96.095559999999992</v>
      </c>
      <c r="AB898" s="33">
        <v>98.136560000000003</v>
      </c>
      <c r="AC898" s="33">
        <v>104.36708999999999</v>
      </c>
      <c r="AD898" s="33">
        <v>107.06853</v>
      </c>
      <c r="AE898" s="33">
        <v>107.26895</v>
      </c>
      <c r="AF898" s="34"/>
      <c r="AG898" s="34"/>
      <c r="AH898" s="34"/>
      <c r="AI898" s="34"/>
    </row>
    <row r="899" spans="1:35" ht="14.5" x14ac:dyDescent="0.35">
      <c r="A899" s="8" t="str">
        <f t="shared" si="16"/>
        <v>SozialausgabenDeutschland</v>
      </c>
      <c r="B899" s="8">
        <v>899</v>
      </c>
      <c r="C899" s="32" t="s">
        <v>286</v>
      </c>
      <c r="D899" s="32" t="s">
        <v>2</v>
      </c>
      <c r="E899" s="32" t="s">
        <v>361</v>
      </c>
      <c r="F899" s="32" t="s">
        <v>67</v>
      </c>
      <c r="G899" s="32" t="s">
        <v>32</v>
      </c>
      <c r="H899" s="32" t="s">
        <v>371</v>
      </c>
      <c r="I899" s="33">
        <v>607.58043999999995</v>
      </c>
      <c r="J899" s="33">
        <v>625.17039999999997</v>
      </c>
      <c r="K899" s="33">
        <v>647.81075999999996</v>
      </c>
      <c r="L899" s="33">
        <v>660.69332999999995</v>
      </c>
      <c r="M899" s="33">
        <v>659.06306999999993</v>
      </c>
      <c r="N899" s="33">
        <v>664.26008999999999</v>
      </c>
      <c r="O899" s="33">
        <v>663.49417000000005</v>
      </c>
      <c r="P899" s="33">
        <v>673.41886</v>
      </c>
      <c r="Q899" s="33">
        <v>695.57812999999999</v>
      </c>
      <c r="R899" s="33">
        <v>752.36748</v>
      </c>
      <c r="S899" s="33">
        <v>770.03304000000003</v>
      </c>
      <c r="T899" s="33">
        <v>774.92286999999999</v>
      </c>
      <c r="U899" s="33">
        <v>792.86387000000002</v>
      </c>
      <c r="V899" s="33">
        <v>822.02594999999997</v>
      </c>
      <c r="W899" s="33">
        <v>851.05598999999995</v>
      </c>
      <c r="X899" s="33">
        <v>888.35385999999994</v>
      </c>
      <c r="Y899" s="33">
        <v>928.10129000000006</v>
      </c>
      <c r="Z899" s="33">
        <v>963.83005000000003</v>
      </c>
      <c r="AA899" s="33">
        <v>998.59762000000001</v>
      </c>
      <c r="AB899" s="33">
        <v>1044.6648</v>
      </c>
      <c r="AC899" s="33">
        <v>1117.49766</v>
      </c>
      <c r="AD899" s="33">
        <v>1154.5853100000002</v>
      </c>
      <c r="AE899" s="33">
        <v>1186.6985</v>
      </c>
      <c r="AF899" s="34"/>
      <c r="AG899" s="34"/>
      <c r="AH899" s="34"/>
      <c r="AI899" s="34"/>
    </row>
    <row r="900" spans="1:35" ht="14.5" x14ac:dyDescent="0.35">
      <c r="A900" s="8" t="str">
        <f t="shared" si="16"/>
        <v>SozialausgabenEstland</v>
      </c>
      <c r="B900" s="8">
        <v>900</v>
      </c>
      <c r="C900" s="32" t="s">
        <v>286</v>
      </c>
      <c r="D900" s="32" t="s">
        <v>18</v>
      </c>
      <c r="E900" s="32" t="s">
        <v>361</v>
      </c>
      <c r="F900" s="32" t="s">
        <v>67</v>
      </c>
      <c r="G900" s="32" t="s">
        <v>32</v>
      </c>
      <c r="H900" s="32" t="s">
        <v>371</v>
      </c>
      <c r="I900" s="33">
        <v>0.85377999999999998</v>
      </c>
      <c r="J900" s="33">
        <v>0.90603999999999996</v>
      </c>
      <c r="K900" s="33">
        <v>0.98451999999999995</v>
      </c>
      <c r="L900" s="33">
        <v>1.09337</v>
      </c>
      <c r="M900" s="33">
        <v>1.2586400000000002</v>
      </c>
      <c r="N900" s="33">
        <v>1.4039999999999999</v>
      </c>
      <c r="O900" s="33">
        <v>1.6238299999999999</v>
      </c>
      <c r="P900" s="33">
        <v>1.94587</v>
      </c>
      <c r="Q900" s="33">
        <v>2.4247199999999998</v>
      </c>
      <c r="R900" s="33">
        <v>2.65604</v>
      </c>
      <c r="S900" s="33">
        <v>2.5895700000000001</v>
      </c>
      <c r="T900" s="33">
        <v>2.6037699999999999</v>
      </c>
      <c r="U900" s="33">
        <v>2.6911799999999997</v>
      </c>
      <c r="V900" s="33">
        <v>2.8083899999999997</v>
      </c>
      <c r="W900" s="33">
        <v>2.9868000000000001</v>
      </c>
      <c r="X900" s="33">
        <v>3.3268599999999999</v>
      </c>
      <c r="Y900" s="33">
        <v>3.60073</v>
      </c>
      <c r="Z900" s="33">
        <v>3.8032499999999998</v>
      </c>
      <c r="AA900" s="33">
        <v>4.23977</v>
      </c>
      <c r="AB900" s="33">
        <v>4.5879599999999998</v>
      </c>
      <c r="AC900" s="33">
        <v>5.2774300000000007</v>
      </c>
      <c r="AD900" s="33">
        <v>5.4211899999999993</v>
      </c>
      <c r="AE900" s="33">
        <v>5.7360100000000003</v>
      </c>
      <c r="AF900" s="34"/>
      <c r="AG900" s="34"/>
      <c r="AH900" s="34"/>
      <c r="AI900" s="34"/>
    </row>
    <row r="901" spans="1:35" ht="14.5" x14ac:dyDescent="0.35">
      <c r="A901" s="8" t="str">
        <f t="shared" si="16"/>
        <v>SozialausgabenEU27</v>
      </c>
      <c r="B901" s="8">
        <v>901</v>
      </c>
      <c r="C901" s="32" t="s">
        <v>286</v>
      </c>
      <c r="D901" s="32" t="s">
        <v>367</v>
      </c>
      <c r="E901" s="32" t="s">
        <v>361</v>
      </c>
      <c r="F901" s="32" t="s">
        <v>67</v>
      </c>
      <c r="G901" s="32" t="s">
        <v>32</v>
      </c>
      <c r="H901" s="32" t="s">
        <v>371</v>
      </c>
      <c r="I901" s="34"/>
      <c r="J901" s="34"/>
      <c r="K901" s="34"/>
      <c r="L901" s="34"/>
      <c r="M901" s="34"/>
      <c r="N901" s="34"/>
      <c r="O901" s="34"/>
      <c r="P901" s="34"/>
      <c r="Q901" s="33">
        <v>2887.17272</v>
      </c>
      <c r="R901" s="33">
        <v>3049.7525499999997</v>
      </c>
      <c r="S901" s="33">
        <v>3144.3039800000001</v>
      </c>
      <c r="T901" s="33">
        <v>3202.0729100000003</v>
      </c>
      <c r="U901" s="33">
        <v>3270.06954</v>
      </c>
      <c r="V901" s="33">
        <v>3347.22775</v>
      </c>
      <c r="W901" s="33">
        <v>3409.8460299999997</v>
      </c>
      <c r="X901" s="33">
        <v>3491.8177599999999</v>
      </c>
      <c r="Y901" s="33">
        <v>3574.9104300000004</v>
      </c>
      <c r="Z901" s="33">
        <v>3669.0527200000001</v>
      </c>
      <c r="AA901" s="33">
        <v>3771.5448300000003</v>
      </c>
      <c r="AB901" s="33">
        <v>3921.72048</v>
      </c>
      <c r="AC901" s="33">
        <v>4263.6384600000001</v>
      </c>
      <c r="AD901" s="33">
        <v>4385.6470199999994</v>
      </c>
      <c r="AE901" s="33">
        <v>4496.3133200000002</v>
      </c>
      <c r="AF901" s="34"/>
      <c r="AG901" s="34"/>
      <c r="AH901" s="34"/>
      <c r="AI901" s="34"/>
    </row>
    <row r="902" spans="1:35" ht="14.5" x14ac:dyDescent="0.35">
      <c r="A902" s="8" t="str">
        <f t="shared" si="16"/>
        <v>SozialausgabenFinnland</v>
      </c>
      <c r="B902" s="8">
        <v>902</v>
      </c>
      <c r="C902" s="32" t="s">
        <v>286</v>
      </c>
      <c r="D902" s="32" t="s">
        <v>14</v>
      </c>
      <c r="E902" s="32" t="s">
        <v>361</v>
      </c>
      <c r="F902" s="32" t="s">
        <v>67</v>
      </c>
      <c r="G902" s="32" t="s">
        <v>32</v>
      </c>
      <c r="H902" s="32" t="s">
        <v>371</v>
      </c>
      <c r="I902" s="33">
        <v>33.143430000000002</v>
      </c>
      <c r="J902" s="33">
        <v>34.830829999999999</v>
      </c>
      <c r="K902" s="33">
        <v>36.90916</v>
      </c>
      <c r="L902" s="33">
        <v>38.719809999999995</v>
      </c>
      <c r="M902" s="33">
        <v>40.58907</v>
      </c>
      <c r="N902" s="33">
        <v>42.027809999999995</v>
      </c>
      <c r="O902" s="33">
        <v>43.796779999999998</v>
      </c>
      <c r="P902" s="33">
        <v>45.656089999999999</v>
      </c>
      <c r="Q902" s="33">
        <v>48.651760000000003</v>
      </c>
      <c r="R902" s="33">
        <v>52.541669999999996</v>
      </c>
      <c r="S902" s="33">
        <v>54.831940000000003</v>
      </c>
      <c r="T902" s="33">
        <v>56.84158</v>
      </c>
      <c r="U902" s="33">
        <v>60.156309999999998</v>
      </c>
      <c r="V902" s="33">
        <v>63.317089999999993</v>
      </c>
      <c r="W902" s="33">
        <v>65.552720000000008</v>
      </c>
      <c r="X902" s="33">
        <v>67.182270000000003</v>
      </c>
      <c r="Y902" s="33">
        <v>68.826949999999997</v>
      </c>
      <c r="Z902" s="33">
        <v>69.089839999999995</v>
      </c>
      <c r="AA902" s="33">
        <v>70.228899999999996</v>
      </c>
      <c r="AB902" s="33">
        <v>72.116919999999993</v>
      </c>
      <c r="AC902" s="33">
        <v>75.890770000000003</v>
      </c>
      <c r="AD902" s="33">
        <v>77.836389999999994</v>
      </c>
      <c r="AE902" s="33">
        <v>80.047550000000001</v>
      </c>
      <c r="AF902" s="34"/>
      <c r="AG902" s="34"/>
      <c r="AH902" s="34"/>
      <c r="AI902" s="34"/>
    </row>
    <row r="903" spans="1:35" ht="14.5" x14ac:dyDescent="0.35">
      <c r="A903" s="8" t="str">
        <f t="shared" si="16"/>
        <v>SozialausgabenFrankreich</v>
      </c>
      <c r="B903" s="8">
        <v>903</v>
      </c>
      <c r="C903" s="32" t="s">
        <v>286</v>
      </c>
      <c r="D903" s="32" t="s">
        <v>0</v>
      </c>
      <c r="E903" s="32" t="s">
        <v>361</v>
      </c>
      <c r="F903" s="32" t="s">
        <v>67</v>
      </c>
      <c r="G903" s="32" t="s">
        <v>32</v>
      </c>
      <c r="H903" s="32" t="s">
        <v>371</v>
      </c>
      <c r="I903" s="33">
        <v>427.6798</v>
      </c>
      <c r="J903" s="33">
        <v>448.60813000000002</v>
      </c>
      <c r="K903" s="33">
        <v>473.54384000000005</v>
      </c>
      <c r="L903" s="33">
        <v>497.21787</v>
      </c>
      <c r="M903" s="33">
        <v>521.76400999999998</v>
      </c>
      <c r="N903" s="33">
        <v>542.58667000000003</v>
      </c>
      <c r="O903" s="33">
        <v>567.62235999999996</v>
      </c>
      <c r="P903" s="33">
        <v>589.70450000000005</v>
      </c>
      <c r="Q903" s="33">
        <v>613.70710999999994</v>
      </c>
      <c r="R903" s="33">
        <v>643.32833999999991</v>
      </c>
      <c r="S903" s="33">
        <v>662.03958999999998</v>
      </c>
      <c r="T903" s="33">
        <v>680.22518000000002</v>
      </c>
      <c r="U903" s="33">
        <v>706.76783</v>
      </c>
      <c r="V903" s="33">
        <v>724.60383999999999</v>
      </c>
      <c r="W903" s="33">
        <v>741.36479000000008</v>
      </c>
      <c r="X903" s="33">
        <v>752.95904000000007</v>
      </c>
      <c r="Y903" s="33">
        <v>765.85060999999996</v>
      </c>
      <c r="Z903" s="33">
        <v>781.30156000000011</v>
      </c>
      <c r="AA903" s="33">
        <v>796.57641000000001</v>
      </c>
      <c r="AB903" s="33">
        <v>814.39943000000005</v>
      </c>
      <c r="AC903" s="33">
        <v>880.97276999999997</v>
      </c>
      <c r="AD903" s="33">
        <v>896.04625999999996</v>
      </c>
      <c r="AE903" s="33">
        <v>902.23933</v>
      </c>
      <c r="AF903" s="34"/>
      <c r="AG903" s="34"/>
      <c r="AH903" s="34"/>
      <c r="AI903" s="34"/>
    </row>
    <row r="904" spans="1:35" ht="14.5" x14ac:dyDescent="0.35">
      <c r="A904" s="8" t="str">
        <f t="shared" si="16"/>
        <v>SozialausgabenGriechenland</v>
      </c>
      <c r="B904" s="8">
        <v>904</v>
      </c>
      <c r="C904" s="32" t="s">
        <v>286</v>
      </c>
      <c r="D904" s="32" t="s">
        <v>6</v>
      </c>
      <c r="E904" s="32" t="s">
        <v>361</v>
      </c>
      <c r="F904" s="32" t="s">
        <v>67</v>
      </c>
      <c r="G904" s="32" t="s">
        <v>32</v>
      </c>
      <c r="H904" s="32" t="s">
        <v>371</v>
      </c>
      <c r="I904" s="33">
        <v>25.83924</v>
      </c>
      <c r="J904" s="33">
        <v>28.16386</v>
      </c>
      <c r="K904" s="33">
        <v>30.281080000000003</v>
      </c>
      <c r="L904" s="33">
        <v>33.187609999999999</v>
      </c>
      <c r="M904" s="33">
        <v>36.55471</v>
      </c>
      <c r="N904" s="33">
        <v>40.691540000000003</v>
      </c>
      <c r="O904" s="33">
        <v>44.846419999999995</v>
      </c>
      <c r="P904" s="33">
        <v>49.477059999999994</v>
      </c>
      <c r="Q904" s="33">
        <v>55.255249999999997</v>
      </c>
      <c r="R904" s="33">
        <v>58.96369</v>
      </c>
      <c r="S904" s="33">
        <v>58.357030000000002</v>
      </c>
      <c r="T904" s="33">
        <v>56.636199999999995</v>
      </c>
      <c r="U904" s="33">
        <v>53.832709999999999</v>
      </c>
      <c r="V904" s="33">
        <v>47.919170000000001</v>
      </c>
      <c r="W904" s="33">
        <v>46.209360000000004</v>
      </c>
      <c r="X904" s="33">
        <v>46.35098</v>
      </c>
      <c r="Y904" s="33">
        <v>46.403199999999998</v>
      </c>
      <c r="Z904" s="33">
        <v>45.426470000000002</v>
      </c>
      <c r="AA904" s="33">
        <v>45.758110000000002</v>
      </c>
      <c r="AB904" s="33">
        <v>46.64349</v>
      </c>
      <c r="AC904" s="33">
        <v>48.67794</v>
      </c>
      <c r="AD904" s="33">
        <v>49.143339999999995</v>
      </c>
      <c r="AE904" s="33">
        <v>50.179430000000004</v>
      </c>
      <c r="AF904" s="34"/>
      <c r="AG904" s="34"/>
      <c r="AH904" s="34"/>
      <c r="AI904" s="34"/>
    </row>
    <row r="905" spans="1:35" ht="14.5" x14ac:dyDescent="0.35">
      <c r="A905" s="8" t="str">
        <f t="shared" si="16"/>
        <v>SozialausgabenIrland</v>
      </c>
      <c r="B905" s="8">
        <v>905</v>
      </c>
      <c r="C905" s="32" t="s">
        <v>286</v>
      </c>
      <c r="D905" s="32" t="s">
        <v>4</v>
      </c>
      <c r="E905" s="32" t="s">
        <v>361</v>
      </c>
      <c r="F905" s="32" t="s">
        <v>67</v>
      </c>
      <c r="G905" s="32" t="s">
        <v>32</v>
      </c>
      <c r="H905" s="32" t="s">
        <v>371</v>
      </c>
      <c r="I905" s="33">
        <v>16.424580000000002</v>
      </c>
      <c r="J905" s="33">
        <v>19.263780000000001</v>
      </c>
      <c r="K905" s="33">
        <v>22.230330000000002</v>
      </c>
      <c r="L905" s="33">
        <v>24.280529999999999</v>
      </c>
      <c r="M905" s="33">
        <v>26.962299999999999</v>
      </c>
      <c r="N905" s="33">
        <v>29.010429999999999</v>
      </c>
      <c r="O905" s="33">
        <v>31.86815</v>
      </c>
      <c r="P905" s="33">
        <v>34.888510000000004</v>
      </c>
      <c r="Q905" s="33">
        <v>38.17662</v>
      </c>
      <c r="R905" s="33">
        <v>41.361220000000003</v>
      </c>
      <c r="S905" s="33">
        <v>42.00629</v>
      </c>
      <c r="T905" s="33">
        <v>42.058519999999994</v>
      </c>
      <c r="U905" s="33">
        <v>42.19876</v>
      </c>
      <c r="V905" s="33">
        <v>41.17069</v>
      </c>
      <c r="W905" s="33">
        <v>41.507649999999998</v>
      </c>
      <c r="X905" s="33">
        <v>42.454830000000001</v>
      </c>
      <c r="Y905" s="33">
        <v>43.225960000000001</v>
      </c>
      <c r="Z905" s="33">
        <v>44.859099999999998</v>
      </c>
      <c r="AA905" s="33">
        <v>46.212489999999995</v>
      </c>
      <c r="AB905" s="33">
        <v>48.627919999999996</v>
      </c>
      <c r="AC905" s="33">
        <v>57.348349999999996</v>
      </c>
      <c r="AD905" s="33">
        <v>59.051970000000004</v>
      </c>
      <c r="AE905" s="33">
        <v>59.466430000000003</v>
      </c>
      <c r="AF905" s="34"/>
      <c r="AG905" s="34"/>
      <c r="AH905" s="34"/>
      <c r="AI905" s="34"/>
    </row>
    <row r="906" spans="1:35" ht="14.5" x14ac:dyDescent="0.35">
      <c r="A906" s="8" t="str">
        <f t="shared" si="16"/>
        <v>SozialausgabenItalien</v>
      </c>
      <c r="B906" s="8">
        <v>906</v>
      </c>
      <c r="C906" s="32" t="s">
        <v>286</v>
      </c>
      <c r="D906" s="32" t="s">
        <v>3</v>
      </c>
      <c r="E906" s="32" t="s">
        <v>361</v>
      </c>
      <c r="F906" s="32" t="s">
        <v>67</v>
      </c>
      <c r="G906" s="32" t="s">
        <v>32</v>
      </c>
      <c r="H906" s="32" t="s">
        <v>371</v>
      </c>
      <c r="I906" s="33">
        <v>291.61599999999999</v>
      </c>
      <c r="J906" s="33">
        <v>307.78800000000001</v>
      </c>
      <c r="K906" s="33">
        <v>325.21899999999999</v>
      </c>
      <c r="L906" s="33">
        <v>341.18099999999998</v>
      </c>
      <c r="M906" s="33">
        <v>358.59</v>
      </c>
      <c r="N906" s="33">
        <v>373.07299999999998</v>
      </c>
      <c r="O906" s="33">
        <v>392.21499999999997</v>
      </c>
      <c r="P906" s="33">
        <v>409.15100000000001</v>
      </c>
      <c r="Q906" s="33">
        <v>431.10500000000002</v>
      </c>
      <c r="R906" s="33">
        <v>448.077</v>
      </c>
      <c r="S906" s="33">
        <v>458.226</v>
      </c>
      <c r="T906" s="33">
        <v>462.97</v>
      </c>
      <c r="U906" s="33">
        <v>468.75599999999997</v>
      </c>
      <c r="V906" s="33">
        <v>474.80500000000001</v>
      </c>
      <c r="W906" s="33">
        <v>482.387</v>
      </c>
      <c r="X906" s="33">
        <v>491.39299999999997</v>
      </c>
      <c r="Y906" s="33">
        <v>494.54199999999997</v>
      </c>
      <c r="Z906" s="33">
        <v>501.13099999999997</v>
      </c>
      <c r="AA906" s="33">
        <v>511.00099999999998</v>
      </c>
      <c r="AB906" s="33">
        <v>524.87199999999996</v>
      </c>
      <c r="AC906" s="33">
        <v>570.61</v>
      </c>
      <c r="AD906" s="33">
        <v>578.97699999999998</v>
      </c>
      <c r="AE906" s="33">
        <v>594.50400000000002</v>
      </c>
      <c r="AF906" s="34"/>
      <c r="AG906" s="34"/>
      <c r="AH906" s="34"/>
      <c r="AI906" s="34"/>
    </row>
    <row r="907" spans="1:35" ht="14.5" x14ac:dyDescent="0.35">
      <c r="A907" s="8" t="str">
        <f t="shared" si="16"/>
        <v>SozialausgabenKroatien</v>
      </c>
      <c r="B907" s="8">
        <v>907</v>
      </c>
      <c r="C907" s="32" t="s">
        <v>286</v>
      </c>
      <c r="D907" s="32" t="s">
        <v>27</v>
      </c>
      <c r="E907" s="32" t="s">
        <v>361</v>
      </c>
      <c r="F907" s="32" t="s">
        <v>67</v>
      </c>
      <c r="G907" s="32" t="s">
        <v>32</v>
      </c>
      <c r="H907" s="32" t="s">
        <v>371</v>
      </c>
      <c r="I907" s="34"/>
      <c r="J907" s="34"/>
      <c r="K907" s="34"/>
      <c r="L907" s="34"/>
      <c r="M907" s="34"/>
      <c r="N907" s="34"/>
      <c r="O907" s="34"/>
      <c r="P907" s="34"/>
      <c r="Q907" s="33">
        <v>9.042860000000001</v>
      </c>
      <c r="R907" s="33">
        <v>9.4842700000000004</v>
      </c>
      <c r="S907" s="33">
        <v>9.5972999999999988</v>
      </c>
      <c r="T907" s="33">
        <v>9.42075</v>
      </c>
      <c r="U907" s="33">
        <v>9.4840999999999998</v>
      </c>
      <c r="V907" s="33">
        <v>9.3508600000000008</v>
      </c>
      <c r="W907" s="33">
        <v>9.4760799999999996</v>
      </c>
      <c r="X907" s="33">
        <v>9.7291299999999996</v>
      </c>
      <c r="Y907" s="33">
        <v>10.195120000000001</v>
      </c>
      <c r="Z907" s="33">
        <v>10.603969999999999</v>
      </c>
      <c r="AA907" s="33">
        <v>11.211589999999999</v>
      </c>
      <c r="AB907" s="33">
        <v>11.79682</v>
      </c>
      <c r="AC907" s="33">
        <v>12.140129999999999</v>
      </c>
      <c r="AD907" s="33">
        <v>13.091520000000001</v>
      </c>
      <c r="AE907" s="33">
        <v>14.13397</v>
      </c>
      <c r="AF907" s="34"/>
      <c r="AG907" s="34"/>
      <c r="AH907" s="34"/>
      <c r="AI907" s="34"/>
    </row>
    <row r="908" spans="1:35" ht="14.5" x14ac:dyDescent="0.35">
      <c r="A908" s="8" t="str">
        <f t="shared" si="16"/>
        <v>SozialausgabenLettland</v>
      </c>
      <c r="B908" s="8">
        <v>908</v>
      </c>
      <c r="C908" s="32" t="s">
        <v>286</v>
      </c>
      <c r="D908" s="32" t="s">
        <v>19</v>
      </c>
      <c r="E908" s="32" t="s">
        <v>361</v>
      </c>
      <c r="F908" s="32" t="s">
        <v>67</v>
      </c>
      <c r="G908" s="32" t="s">
        <v>32</v>
      </c>
      <c r="H908" s="32" t="s">
        <v>371</v>
      </c>
      <c r="I908" s="33">
        <v>1.32246</v>
      </c>
      <c r="J908" s="33">
        <v>1.3590499999999999</v>
      </c>
      <c r="K908" s="33">
        <v>1.3992599999999999</v>
      </c>
      <c r="L908" s="33">
        <v>1.3927</v>
      </c>
      <c r="M908" s="33">
        <v>1.4726600000000001</v>
      </c>
      <c r="N908" s="33">
        <v>1.6793499999999999</v>
      </c>
      <c r="O908" s="33">
        <v>2.0568599999999999</v>
      </c>
      <c r="P908" s="33">
        <v>2.4048000000000003</v>
      </c>
      <c r="Q908" s="33">
        <v>2.95214</v>
      </c>
      <c r="R908" s="33">
        <v>3.1428600000000002</v>
      </c>
      <c r="S908" s="33">
        <v>3.21149</v>
      </c>
      <c r="T908" s="33">
        <v>3.0713300000000001</v>
      </c>
      <c r="U908" s="33">
        <v>3.1510599999999998</v>
      </c>
      <c r="V908" s="33">
        <v>3.3290000000000002</v>
      </c>
      <c r="W908" s="33">
        <v>3.4134000000000002</v>
      </c>
      <c r="X908" s="33">
        <v>3.63415</v>
      </c>
      <c r="Y908" s="33">
        <v>3.7884799999999998</v>
      </c>
      <c r="Z908" s="33">
        <v>3.9746300000000003</v>
      </c>
      <c r="AA908" s="33">
        <v>4.4345699999999999</v>
      </c>
      <c r="AB908" s="33">
        <v>4.7744499999999999</v>
      </c>
      <c r="AC908" s="33">
        <v>5.2568999999999999</v>
      </c>
      <c r="AD908" s="33">
        <v>6.4460100000000002</v>
      </c>
      <c r="AE908" s="33">
        <v>6.8067700000000002</v>
      </c>
      <c r="AF908" s="34"/>
      <c r="AG908" s="34"/>
      <c r="AH908" s="34"/>
      <c r="AI908" s="34"/>
    </row>
    <row r="909" spans="1:35" ht="14.5" x14ac:dyDescent="0.35">
      <c r="A909" s="8" t="str">
        <f t="shared" si="16"/>
        <v>SozialausgabenLitauen</v>
      </c>
      <c r="B909" s="8">
        <v>909</v>
      </c>
      <c r="C909" s="32" t="s">
        <v>286</v>
      </c>
      <c r="D909" s="32" t="s">
        <v>20</v>
      </c>
      <c r="E909" s="32" t="s">
        <v>361</v>
      </c>
      <c r="F909" s="32" t="s">
        <v>67</v>
      </c>
      <c r="G909" s="32" t="s">
        <v>32</v>
      </c>
      <c r="H909" s="32" t="s">
        <v>371</v>
      </c>
      <c r="I909" s="33">
        <v>1.95587</v>
      </c>
      <c r="J909" s="33">
        <v>2.0059999999999998</v>
      </c>
      <c r="K909" s="33">
        <v>2.12087</v>
      </c>
      <c r="L909" s="33">
        <v>2.2386500000000003</v>
      </c>
      <c r="M909" s="33">
        <v>2.4399499999999996</v>
      </c>
      <c r="N909" s="33">
        <v>2.77162</v>
      </c>
      <c r="O909" s="33">
        <v>3.21028</v>
      </c>
      <c r="P909" s="33">
        <v>4.1351800000000001</v>
      </c>
      <c r="Q909" s="33">
        <v>5.2055800000000003</v>
      </c>
      <c r="R909" s="33">
        <v>5.6518300000000004</v>
      </c>
      <c r="S909" s="33">
        <v>5.3599600000000001</v>
      </c>
      <c r="T909" s="33">
        <v>5.3223400000000005</v>
      </c>
      <c r="U909" s="33">
        <v>5.4489799999999997</v>
      </c>
      <c r="V909" s="33">
        <v>5.3845400000000003</v>
      </c>
      <c r="W909" s="33">
        <v>5.6094099999999996</v>
      </c>
      <c r="X909" s="33">
        <v>5.8499699999999999</v>
      </c>
      <c r="Y909" s="33">
        <v>5.9805900000000003</v>
      </c>
      <c r="Z909" s="33">
        <v>6.3737700000000004</v>
      </c>
      <c r="AA909" s="33">
        <v>7.20932</v>
      </c>
      <c r="AB909" s="33">
        <v>8.0550300000000004</v>
      </c>
      <c r="AC909" s="33">
        <v>9.7051499999999997</v>
      </c>
      <c r="AD909" s="33">
        <v>10.43243</v>
      </c>
      <c r="AE909" s="33">
        <v>11.190010000000001</v>
      </c>
      <c r="AF909" s="34"/>
      <c r="AG909" s="34"/>
      <c r="AH909" s="34"/>
      <c r="AI909" s="34"/>
    </row>
    <row r="910" spans="1:35" ht="14.5" x14ac:dyDescent="0.35">
      <c r="A910" s="8" t="str">
        <f t="shared" si="16"/>
        <v>SozialausgabenLuxemburg</v>
      </c>
      <c r="B910" s="8">
        <v>910</v>
      </c>
      <c r="C910" s="32" t="s">
        <v>286</v>
      </c>
      <c r="D910" s="32" t="s">
        <v>10</v>
      </c>
      <c r="E910" s="32" t="s">
        <v>361</v>
      </c>
      <c r="F910" s="32" t="s">
        <v>67</v>
      </c>
      <c r="G910" s="32" t="s">
        <v>32</v>
      </c>
      <c r="H910" s="32" t="s">
        <v>371</v>
      </c>
      <c r="I910" s="33">
        <v>4.3090000000000002</v>
      </c>
      <c r="J910" s="33">
        <v>4.7122299999999999</v>
      </c>
      <c r="K910" s="33">
        <v>5.17659</v>
      </c>
      <c r="L910" s="33">
        <v>5.7175099999999999</v>
      </c>
      <c r="M910" s="33">
        <v>6.11944</v>
      </c>
      <c r="N910" s="33">
        <v>6.5691000000000006</v>
      </c>
      <c r="O910" s="33">
        <v>6.9343199999999996</v>
      </c>
      <c r="P910" s="33">
        <v>7.1107899999999997</v>
      </c>
      <c r="Q910" s="33">
        <v>7.7906499999999994</v>
      </c>
      <c r="R910" s="33">
        <v>8.4910100000000011</v>
      </c>
      <c r="S910" s="33">
        <v>8.8993700000000011</v>
      </c>
      <c r="T910" s="33">
        <v>9.2593799999999984</v>
      </c>
      <c r="U910" s="33">
        <v>9.8826000000000001</v>
      </c>
      <c r="V910" s="33">
        <v>10.488250000000001</v>
      </c>
      <c r="W910" s="33">
        <v>10.93755</v>
      </c>
      <c r="X910" s="33">
        <v>11.19356</v>
      </c>
      <c r="Y910" s="33">
        <v>11.42855</v>
      </c>
      <c r="Z910" s="33">
        <v>12.204870000000001</v>
      </c>
      <c r="AA910" s="33">
        <v>12.87214</v>
      </c>
      <c r="AB910" s="33">
        <v>13.573259999999999</v>
      </c>
      <c r="AC910" s="33">
        <v>15.648969999999998</v>
      </c>
      <c r="AD910" s="33">
        <v>15.841959999999998</v>
      </c>
      <c r="AE910" s="33">
        <v>17.017130000000002</v>
      </c>
      <c r="AF910" s="34"/>
      <c r="AG910" s="34"/>
      <c r="AH910" s="34"/>
      <c r="AI910" s="34"/>
    </row>
    <row r="911" spans="1:35" ht="14.5" x14ac:dyDescent="0.35">
      <c r="A911" s="8" t="str">
        <f t="shared" si="16"/>
        <v>SozialausgabenMalta</v>
      </c>
      <c r="B911" s="8">
        <v>911</v>
      </c>
      <c r="C911" s="32" t="s">
        <v>286</v>
      </c>
      <c r="D911" s="32" t="s">
        <v>16</v>
      </c>
      <c r="E911" s="32" t="s">
        <v>361</v>
      </c>
      <c r="F911" s="32" t="s">
        <v>67</v>
      </c>
      <c r="G911" s="32" t="s">
        <v>32</v>
      </c>
      <c r="H911" s="32" t="s">
        <v>371</v>
      </c>
      <c r="I911" s="33">
        <v>0.72771000000000008</v>
      </c>
      <c r="J911" s="33">
        <v>0.78528999999999993</v>
      </c>
      <c r="K911" s="33">
        <v>0.82572999999999996</v>
      </c>
      <c r="L911" s="33">
        <v>0.83159000000000005</v>
      </c>
      <c r="M911" s="33">
        <v>0.86745000000000005</v>
      </c>
      <c r="N911" s="33">
        <v>0.90937999999999997</v>
      </c>
      <c r="O911" s="33">
        <v>0.95691999999999999</v>
      </c>
      <c r="P911" s="33">
        <v>1.02417</v>
      </c>
      <c r="Q911" s="33">
        <v>1.11571</v>
      </c>
      <c r="R911" s="33">
        <v>1.20814</v>
      </c>
      <c r="S911" s="33">
        <v>1.28556</v>
      </c>
      <c r="T911" s="33">
        <v>1.30084</v>
      </c>
      <c r="U911" s="33">
        <v>1.37965</v>
      </c>
      <c r="V911" s="33">
        <v>1.45553</v>
      </c>
      <c r="W911" s="33">
        <v>1.55965</v>
      </c>
      <c r="X911" s="33">
        <v>1.6387499999999999</v>
      </c>
      <c r="Y911" s="33">
        <v>1.73106</v>
      </c>
      <c r="Z911" s="33">
        <v>1.83172</v>
      </c>
      <c r="AA911" s="33">
        <v>1.9211099999999999</v>
      </c>
      <c r="AB911" s="33">
        <v>2.0735199999999998</v>
      </c>
      <c r="AC911" s="33">
        <v>2.6242299999999998</v>
      </c>
      <c r="AD911" s="33">
        <v>2.7468499999999998</v>
      </c>
      <c r="AE911" s="33">
        <v>2.5916900000000003</v>
      </c>
      <c r="AF911" s="34"/>
      <c r="AG911" s="34"/>
      <c r="AH911" s="34"/>
      <c r="AI911" s="34"/>
    </row>
    <row r="912" spans="1:35" ht="14.5" x14ac:dyDescent="0.35">
      <c r="A912" s="8" t="str">
        <f t="shared" si="16"/>
        <v>SozialausgabenNiederlande</v>
      </c>
      <c r="B912" s="8">
        <v>912</v>
      </c>
      <c r="C912" s="32" t="s">
        <v>286</v>
      </c>
      <c r="D912" s="32" t="s">
        <v>1</v>
      </c>
      <c r="E912" s="32" t="s">
        <v>361</v>
      </c>
      <c r="F912" s="32" t="s">
        <v>67</v>
      </c>
      <c r="G912" s="32" t="s">
        <v>32</v>
      </c>
      <c r="H912" s="32" t="s">
        <v>371</v>
      </c>
      <c r="I912" s="33">
        <v>111.392</v>
      </c>
      <c r="J912" s="33">
        <v>119.947</v>
      </c>
      <c r="K912" s="33">
        <v>128.98500000000001</v>
      </c>
      <c r="L912" s="33">
        <v>135.77600000000001</v>
      </c>
      <c r="M912" s="33">
        <v>140.30600000000001</v>
      </c>
      <c r="N912" s="33">
        <v>145.053</v>
      </c>
      <c r="O912" s="33">
        <v>158.023</v>
      </c>
      <c r="P912" s="33">
        <v>165.315</v>
      </c>
      <c r="Q912" s="33">
        <v>173.227</v>
      </c>
      <c r="R912" s="33">
        <v>184.87899999999999</v>
      </c>
      <c r="S912" s="33">
        <v>193.393</v>
      </c>
      <c r="T912" s="33">
        <v>200.66300000000001</v>
      </c>
      <c r="U912" s="33">
        <v>205.054</v>
      </c>
      <c r="V912" s="33">
        <v>208.27</v>
      </c>
      <c r="W912" s="33">
        <v>210.072</v>
      </c>
      <c r="X912" s="33">
        <v>209.196</v>
      </c>
      <c r="Y912" s="33">
        <v>211.721</v>
      </c>
      <c r="Z912" s="33">
        <v>216.39</v>
      </c>
      <c r="AA912" s="33">
        <v>223.4</v>
      </c>
      <c r="AB912" s="33">
        <v>233.88399999999999</v>
      </c>
      <c r="AC912" s="33">
        <v>261.15899999999999</v>
      </c>
      <c r="AD912" s="33">
        <v>268.42</v>
      </c>
      <c r="AE912" s="33">
        <v>269.48399999999998</v>
      </c>
      <c r="AF912" s="34"/>
      <c r="AG912" s="34"/>
      <c r="AH912" s="34"/>
      <c r="AI912" s="34"/>
    </row>
    <row r="913" spans="1:35" ht="14.5" x14ac:dyDescent="0.35">
      <c r="A913" s="8" t="str">
        <f t="shared" si="16"/>
        <v>SozialausgabenÖsterreich</v>
      </c>
      <c r="B913" s="8">
        <v>913</v>
      </c>
      <c r="C913" s="32" t="s">
        <v>286</v>
      </c>
      <c r="D913" s="32" t="s">
        <v>56</v>
      </c>
      <c r="E913" s="32" t="s">
        <v>361</v>
      </c>
      <c r="F913" s="32" t="s">
        <v>67</v>
      </c>
      <c r="G913" s="32" t="s">
        <v>32</v>
      </c>
      <c r="H913" s="32" t="s">
        <v>371</v>
      </c>
      <c r="I913" s="33">
        <v>59.605809999999998</v>
      </c>
      <c r="J913" s="33">
        <v>61.549860000000002</v>
      </c>
      <c r="K913" s="33">
        <v>63.947300000000006</v>
      </c>
      <c r="L913" s="33">
        <v>66.355689999999996</v>
      </c>
      <c r="M913" s="33">
        <v>68.519070000000013</v>
      </c>
      <c r="N913" s="33">
        <v>70.941810000000004</v>
      </c>
      <c r="O913" s="33">
        <v>73.632960000000011</v>
      </c>
      <c r="P913" s="33">
        <v>76.579589999999996</v>
      </c>
      <c r="Q913" s="33">
        <v>80.868610000000004</v>
      </c>
      <c r="R913" s="33">
        <v>85.005250000000004</v>
      </c>
      <c r="S913" s="33">
        <v>87.497389999999996</v>
      </c>
      <c r="T913" s="33">
        <v>89.253100000000003</v>
      </c>
      <c r="U913" s="33">
        <v>92.735160000000008</v>
      </c>
      <c r="V913" s="33">
        <v>95.820340000000002</v>
      </c>
      <c r="W913" s="33">
        <v>99.045469999999995</v>
      </c>
      <c r="X913" s="33">
        <v>102.53117999999999</v>
      </c>
      <c r="Y913" s="33">
        <v>106.36542</v>
      </c>
      <c r="Z913" s="33">
        <v>108.27755000000001</v>
      </c>
      <c r="AA913" s="33">
        <v>111.93337</v>
      </c>
      <c r="AB913" s="33">
        <v>116.22725</v>
      </c>
      <c r="AC913" s="33">
        <v>129.63699</v>
      </c>
      <c r="AD913" s="33">
        <v>133.37673000000001</v>
      </c>
      <c r="AE913" s="33">
        <v>136.09298999999999</v>
      </c>
      <c r="AF913" s="34"/>
      <c r="AG913" s="34"/>
      <c r="AH913" s="34"/>
      <c r="AI913" s="34"/>
    </row>
    <row r="914" spans="1:35" ht="14.5" x14ac:dyDescent="0.35">
      <c r="A914" s="8" t="str">
        <f t="shared" si="16"/>
        <v>SozialausgabenPolen</v>
      </c>
      <c r="B914" s="8">
        <v>914</v>
      </c>
      <c r="C914" s="32" t="s">
        <v>286</v>
      </c>
      <c r="D914" s="32" t="s">
        <v>21</v>
      </c>
      <c r="E914" s="32" t="s">
        <v>361</v>
      </c>
      <c r="F914" s="32" t="s">
        <v>67</v>
      </c>
      <c r="G914" s="32" t="s">
        <v>32</v>
      </c>
      <c r="H914" s="32" t="s">
        <v>371</v>
      </c>
      <c r="I914" s="33">
        <v>36.51146</v>
      </c>
      <c r="J914" s="33">
        <v>44.524039999999999</v>
      </c>
      <c r="K914" s="33">
        <v>44.302410000000002</v>
      </c>
      <c r="L914" s="33">
        <v>40.28436</v>
      </c>
      <c r="M914" s="33">
        <v>41.912179999999999</v>
      </c>
      <c r="N914" s="33">
        <v>49.286730000000006</v>
      </c>
      <c r="O914" s="33">
        <v>54.006250000000001</v>
      </c>
      <c r="P914" s="33">
        <v>57.887360000000001</v>
      </c>
      <c r="Q914" s="33">
        <v>70.828919999999997</v>
      </c>
      <c r="R914" s="33">
        <v>64.496729999999999</v>
      </c>
      <c r="S914" s="33">
        <v>71.306660000000008</v>
      </c>
      <c r="T914" s="33">
        <v>71.09214999999999</v>
      </c>
      <c r="U914" s="33">
        <v>73.478270000000009</v>
      </c>
      <c r="V914" s="33">
        <v>77.234059999999999</v>
      </c>
      <c r="W914" s="33">
        <v>79.35472</v>
      </c>
      <c r="X914" s="33">
        <v>83.459070000000011</v>
      </c>
      <c r="Y914" s="33">
        <v>89.595820000000003</v>
      </c>
      <c r="Z914" s="33">
        <v>94.631029999999996</v>
      </c>
      <c r="AA914" s="33">
        <v>98.142160000000004</v>
      </c>
      <c r="AB914" s="33">
        <v>112.84238999999999</v>
      </c>
      <c r="AC914" s="33">
        <v>124.44211999999999</v>
      </c>
      <c r="AD914" s="33">
        <v>131.80895000000001</v>
      </c>
      <c r="AE914" s="33">
        <v>138.60055</v>
      </c>
      <c r="AF914" s="34"/>
      <c r="AG914" s="34"/>
      <c r="AH914" s="34"/>
      <c r="AI914" s="34"/>
    </row>
    <row r="915" spans="1:35" ht="14.5" x14ac:dyDescent="0.35">
      <c r="A915" s="8" t="str">
        <f t="shared" si="16"/>
        <v>SozialausgabenPortugal</v>
      </c>
      <c r="B915" s="8">
        <v>915</v>
      </c>
      <c r="C915" s="32" t="s">
        <v>286</v>
      </c>
      <c r="D915" s="32" t="s">
        <v>7</v>
      </c>
      <c r="E915" s="32" t="s">
        <v>361</v>
      </c>
      <c r="F915" s="32" t="s">
        <v>67</v>
      </c>
      <c r="G915" s="32" t="s">
        <v>32</v>
      </c>
      <c r="H915" s="32" t="s">
        <v>371</v>
      </c>
      <c r="I915" s="33">
        <v>26.574150000000003</v>
      </c>
      <c r="J915" s="33">
        <v>29.411339999999999</v>
      </c>
      <c r="K915" s="33">
        <v>32.043039999999998</v>
      </c>
      <c r="L915" s="33">
        <v>33.33</v>
      </c>
      <c r="M915" s="33">
        <v>35.598750000000003</v>
      </c>
      <c r="N915" s="33">
        <v>37.794640000000001</v>
      </c>
      <c r="O915" s="33">
        <v>39.416809999999998</v>
      </c>
      <c r="P915" s="33">
        <v>40.4422</v>
      </c>
      <c r="Q915" s="33">
        <v>41.877269999999996</v>
      </c>
      <c r="R915" s="33">
        <v>45.248390000000001</v>
      </c>
      <c r="S915" s="33">
        <v>46.373609999999999</v>
      </c>
      <c r="T915" s="33">
        <v>45.382589999999993</v>
      </c>
      <c r="U915" s="33">
        <v>44.424660000000003</v>
      </c>
      <c r="V915" s="33">
        <v>47.017629999999997</v>
      </c>
      <c r="W915" s="33">
        <v>46.492100000000001</v>
      </c>
      <c r="X915" s="33">
        <v>46.19952</v>
      </c>
      <c r="Y915" s="33">
        <v>46.788980000000002</v>
      </c>
      <c r="Z915" s="33">
        <v>48.252379999999995</v>
      </c>
      <c r="AA915" s="33">
        <v>49.256050000000002</v>
      </c>
      <c r="AB915" s="33">
        <v>51.453089999999996</v>
      </c>
      <c r="AC915" s="33">
        <v>55.137410000000003</v>
      </c>
      <c r="AD915" s="33">
        <v>57.973579999999998</v>
      </c>
      <c r="AE915" s="33">
        <v>60.184690000000003</v>
      </c>
      <c r="AF915" s="34"/>
      <c r="AG915" s="34"/>
      <c r="AH915" s="34"/>
      <c r="AI915" s="34"/>
    </row>
    <row r="916" spans="1:35" ht="14.5" x14ac:dyDescent="0.35">
      <c r="A916" s="8" t="str">
        <f t="shared" si="16"/>
        <v>SozialausgabenRumänien</v>
      </c>
      <c r="B916" s="8">
        <v>916</v>
      </c>
      <c r="C916" s="32" t="s">
        <v>286</v>
      </c>
      <c r="D916" s="32" t="s">
        <v>99</v>
      </c>
      <c r="E916" s="32" t="s">
        <v>361</v>
      </c>
      <c r="F916" s="32" t="s">
        <v>67</v>
      </c>
      <c r="G916" s="32" t="s">
        <v>32</v>
      </c>
      <c r="H916" s="32" t="s">
        <v>371</v>
      </c>
      <c r="I916" s="33">
        <v>5.2988400000000002</v>
      </c>
      <c r="J916" s="33">
        <v>5.7945699999999993</v>
      </c>
      <c r="K916" s="33">
        <v>6.5927600000000002</v>
      </c>
      <c r="L916" s="33">
        <v>6.8661300000000001</v>
      </c>
      <c r="M916" s="33">
        <v>7.8295500000000002</v>
      </c>
      <c r="N916" s="33">
        <v>10.73367</v>
      </c>
      <c r="O916" s="33">
        <v>12.566240000000001</v>
      </c>
      <c r="P916" s="33">
        <v>16.92606</v>
      </c>
      <c r="Q916" s="33">
        <v>20.068549999999998</v>
      </c>
      <c r="R916" s="33">
        <v>20.341429999999999</v>
      </c>
      <c r="S916" s="33">
        <v>21.93892</v>
      </c>
      <c r="T916" s="33">
        <v>21.863189999999999</v>
      </c>
      <c r="U916" s="33">
        <v>20.51267</v>
      </c>
      <c r="V916" s="33">
        <v>21.455590000000001</v>
      </c>
      <c r="W916" s="33">
        <v>22.185200000000002</v>
      </c>
      <c r="X916" s="33">
        <v>23.369509999999998</v>
      </c>
      <c r="Y916" s="33">
        <v>24.902380000000001</v>
      </c>
      <c r="Z916" s="33">
        <v>27.742229999999999</v>
      </c>
      <c r="AA916" s="33">
        <v>30.706099999999999</v>
      </c>
      <c r="AB916" s="33">
        <v>34.129539999999999</v>
      </c>
      <c r="AC916" s="33">
        <v>39.05883</v>
      </c>
      <c r="AD916" s="33">
        <v>40.201740000000001</v>
      </c>
      <c r="AE916" s="33">
        <v>46.478540000000002</v>
      </c>
      <c r="AF916" s="34"/>
      <c r="AG916" s="34"/>
      <c r="AH916" s="34"/>
      <c r="AI916" s="34"/>
    </row>
    <row r="917" spans="1:35" ht="14.5" x14ac:dyDescent="0.35">
      <c r="A917" s="8" t="str">
        <f t="shared" si="16"/>
        <v>SozialausgabenSchweden</v>
      </c>
      <c r="B917" s="8">
        <v>917</v>
      </c>
      <c r="C917" s="32" t="s">
        <v>286</v>
      </c>
      <c r="D917" s="32" t="s">
        <v>13</v>
      </c>
      <c r="E917" s="32" t="s">
        <v>361</v>
      </c>
      <c r="F917" s="32" t="s">
        <v>67</v>
      </c>
      <c r="G917" s="32" t="s">
        <v>32</v>
      </c>
      <c r="H917" s="32" t="s">
        <v>371</v>
      </c>
      <c r="I917" s="33">
        <v>79.802369999999996</v>
      </c>
      <c r="J917" s="33">
        <v>76.836660000000009</v>
      </c>
      <c r="K917" s="33">
        <v>82.996039999999994</v>
      </c>
      <c r="L917" s="33">
        <v>89.12178999999999</v>
      </c>
      <c r="M917" s="33">
        <v>91.390789999999996</v>
      </c>
      <c r="N917" s="33">
        <v>92.265950000000004</v>
      </c>
      <c r="O917" s="33">
        <v>95.734889999999993</v>
      </c>
      <c r="P917" s="33">
        <v>97.719809999999995</v>
      </c>
      <c r="Q917" s="33">
        <v>98.274090000000001</v>
      </c>
      <c r="R917" s="33">
        <v>93.715469999999996</v>
      </c>
      <c r="S917" s="33">
        <v>106.18791</v>
      </c>
      <c r="T917" s="33">
        <v>115.38117999999999</v>
      </c>
      <c r="U917" s="33">
        <v>124.76097</v>
      </c>
      <c r="V917" s="33">
        <v>131.74247</v>
      </c>
      <c r="W917" s="33">
        <v>128.74066999999999</v>
      </c>
      <c r="X917" s="33">
        <v>131.82979999999998</v>
      </c>
      <c r="Y917" s="33">
        <v>137.06798000000001</v>
      </c>
      <c r="Z917" s="33">
        <v>137.87360999999999</v>
      </c>
      <c r="AA917" s="33">
        <v>133.30347</v>
      </c>
      <c r="AB917" s="33">
        <v>132.40898999999999</v>
      </c>
      <c r="AC917" s="33">
        <v>141.14747</v>
      </c>
      <c r="AD917" s="33">
        <v>150.58285999999998</v>
      </c>
      <c r="AE917" s="33">
        <v>150.26105999999999</v>
      </c>
      <c r="AF917" s="34"/>
      <c r="AG917" s="34"/>
      <c r="AH917" s="34"/>
      <c r="AI917" s="34"/>
    </row>
    <row r="918" spans="1:35" ht="14.5" x14ac:dyDescent="0.35">
      <c r="A918" s="8" t="str">
        <f t="shared" si="16"/>
        <v>SozialausgabenSlowakei</v>
      </c>
      <c r="B918" s="8">
        <v>918</v>
      </c>
      <c r="C918" s="32" t="s">
        <v>286</v>
      </c>
      <c r="D918" s="32" t="s">
        <v>23</v>
      </c>
      <c r="E918" s="32" t="s">
        <v>361</v>
      </c>
      <c r="F918" s="32" t="s">
        <v>67</v>
      </c>
      <c r="G918" s="32" t="s">
        <v>32</v>
      </c>
      <c r="H918" s="32" t="s">
        <v>371</v>
      </c>
      <c r="I918" s="33">
        <v>4.2736499999999999</v>
      </c>
      <c r="J918" s="33">
        <v>4.4638599999999995</v>
      </c>
      <c r="K918" s="33">
        <v>4.95716</v>
      </c>
      <c r="L918" s="33">
        <v>5.4227100000000004</v>
      </c>
      <c r="M918" s="33">
        <v>5.8482899999999995</v>
      </c>
      <c r="N918" s="33">
        <v>6.3493500000000003</v>
      </c>
      <c r="O918" s="33">
        <v>7.2769200000000005</v>
      </c>
      <c r="P918" s="33">
        <v>8.821159999999999</v>
      </c>
      <c r="Q918" s="33">
        <v>10.36594</v>
      </c>
      <c r="R918" s="33">
        <v>11.81329</v>
      </c>
      <c r="S918" s="33">
        <v>12.32244</v>
      </c>
      <c r="T918" s="33">
        <v>12.590770000000001</v>
      </c>
      <c r="U918" s="33">
        <v>13.090350000000001</v>
      </c>
      <c r="V918" s="33">
        <v>13.56991</v>
      </c>
      <c r="W918" s="33">
        <v>14.056719999999999</v>
      </c>
      <c r="X918" s="33">
        <v>14.36999</v>
      </c>
      <c r="Y918" s="33">
        <v>14.901120000000001</v>
      </c>
      <c r="Z918" s="33">
        <v>15.387079999999999</v>
      </c>
      <c r="AA918" s="33">
        <v>16.083780000000001</v>
      </c>
      <c r="AB918" s="33">
        <v>16.843400000000003</v>
      </c>
      <c r="AC918" s="33">
        <v>18.29907</v>
      </c>
      <c r="AD918" s="33">
        <v>19.407259999999997</v>
      </c>
      <c r="AE918" s="33">
        <v>20.00864</v>
      </c>
      <c r="AF918" s="34"/>
      <c r="AG918" s="34"/>
      <c r="AH918" s="34"/>
      <c r="AI918" s="34"/>
    </row>
    <row r="919" spans="1:35" ht="14.5" x14ac:dyDescent="0.35">
      <c r="A919" s="8" t="str">
        <f t="shared" si="16"/>
        <v>SozialausgabenSlowenien</v>
      </c>
      <c r="B919" s="8">
        <v>919</v>
      </c>
      <c r="C919" s="32" t="s">
        <v>286</v>
      </c>
      <c r="D919" s="32" t="s">
        <v>26</v>
      </c>
      <c r="E919" s="32" t="s">
        <v>361</v>
      </c>
      <c r="F919" s="32" t="s">
        <v>67</v>
      </c>
      <c r="G919" s="32" t="s">
        <v>32</v>
      </c>
      <c r="H919" s="32" t="s">
        <v>371</v>
      </c>
      <c r="I919" s="33">
        <v>5.1971400000000001</v>
      </c>
      <c r="J919" s="33">
        <v>5.5651700000000002</v>
      </c>
      <c r="K919" s="33">
        <v>5.9853999999999994</v>
      </c>
      <c r="L919" s="33">
        <v>6.1061999999999994</v>
      </c>
      <c r="M919" s="33">
        <v>6.3365799999999997</v>
      </c>
      <c r="N919" s="33">
        <v>6.6143000000000001</v>
      </c>
      <c r="O919" s="33">
        <v>7.0483799999999999</v>
      </c>
      <c r="P919" s="33">
        <v>7.3628299999999998</v>
      </c>
      <c r="Q919" s="33">
        <v>7.9599200000000003</v>
      </c>
      <c r="R919" s="33">
        <v>8.5873600000000003</v>
      </c>
      <c r="S919" s="33">
        <v>8.8546599999999991</v>
      </c>
      <c r="T919" s="33">
        <v>9.0521100000000008</v>
      </c>
      <c r="U919" s="33">
        <v>8.9666800000000002</v>
      </c>
      <c r="V919" s="33">
        <v>8.9589800000000004</v>
      </c>
      <c r="W919" s="33">
        <v>8.9911499999999993</v>
      </c>
      <c r="X919" s="33">
        <v>9.2289200000000005</v>
      </c>
      <c r="Y919" s="33">
        <v>9.3982600000000005</v>
      </c>
      <c r="Z919" s="33">
        <v>9.7278400000000005</v>
      </c>
      <c r="AA919" s="33">
        <v>10.184670000000001</v>
      </c>
      <c r="AB919" s="33">
        <v>10.801950000000001</v>
      </c>
      <c r="AC919" s="33">
        <v>12.33164</v>
      </c>
      <c r="AD919" s="33">
        <v>13.131450000000001</v>
      </c>
      <c r="AE919" s="33">
        <v>13.80118</v>
      </c>
      <c r="AF919" s="34"/>
      <c r="AG919" s="34"/>
      <c r="AH919" s="34"/>
      <c r="AI919" s="34"/>
    </row>
    <row r="920" spans="1:35" ht="14.5" x14ac:dyDescent="0.35">
      <c r="A920" s="8" t="str">
        <f t="shared" si="16"/>
        <v>SozialausgabenSpanien</v>
      </c>
      <c r="B920" s="8">
        <v>920</v>
      </c>
      <c r="C920" s="32" t="s">
        <v>286</v>
      </c>
      <c r="D920" s="32" t="s">
        <v>8</v>
      </c>
      <c r="E920" s="32" t="s">
        <v>361</v>
      </c>
      <c r="F920" s="32" t="s">
        <v>67</v>
      </c>
      <c r="G920" s="32" t="s">
        <v>32</v>
      </c>
      <c r="H920" s="32" t="s">
        <v>371</v>
      </c>
      <c r="I920" s="33">
        <v>126.04391</v>
      </c>
      <c r="J920" s="33">
        <v>134.08141000000001</v>
      </c>
      <c r="K920" s="33">
        <v>146.05324999999999</v>
      </c>
      <c r="L920" s="33">
        <v>158.87792000000002</v>
      </c>
      <c r="M920" s="33">
        <v>171.07535000000001</v>
      </c>
      <c r="N920" s="33">
        <v>187.06191000000001</v>
      </c>
      <c r="O920" s="33">
        <v>202.03767999999999</v>
      </c>
      <c r="P920" s="33">
        <v>218.96935999999999</v>
      </c>
      <c r="Q920" s="33">
        <v>239.19783999999999</v>
      </c>
      <c r="R920" s="33">
        <v>263.77037000000001</v>
      </c>
      <c r="S920" s="33">
        <v>266.22424000000001</v>
      </c>
      <c r="T920" s="33">
        <v>271.17419000000001</v>
      </c>
      <c r="U920" s="33">
        <v>264.87957</v>
      </c>
      <c r="V920" s="33">
        <v>264.79609999999997</v>
      </c>
      <c r="W920" s="33">
        <v>263.47341</v>
      </c>
      <c r="X920" s="33">
        <v>266.28189000000003</v>
      </c>
      <c r="Y920" s="33">
        <v>265.60766999999998</v>
      </c>
      <c r="Z920" s="33">
        <v>272.23215999999996</v>
      </c>
      <c r="AA920" s="33">
        <v>283.85924</v>
      </c>
      <c r="AB920" s="33">
        <v>300.31824999999998</v>
      </c>
      <c r="AC920" s="33">
        <v>336.31603999999999</v>
      </c>
      <c r="AD920" s="33">
        <v>343.24132000000003</v>
      </c>
      <c r="AE920" s="33">
        <v>355.32665999999995</v>
      </c>
      <c r="AF920" s="34"/>
      <c r="AG920" s="34"/>
      <c r="AH920" s="34"/>
      <c r="AI920" s="34"/>
    </row>
    <row r="921" spans="1:35" ht="14.5" x14ac:dyDescent="0.35">
      <c r="A921" s="8" t="str">
        <f t="shared" si="16"/>
        <v>SozialausgabenTschechische Republik</v>
      </c>
      <c r="B921" s="8">
        <v>921</v>
      </c>
      <c r="C921" s="32" t="s">
        <v>286</v>
      </c>
      <c r="D921" s="32" t="s">
        <v>22</v>
      </c>
      <c r="E921" s="32" t="s">
        <v>361</v>
      </c>
      <c r="F921" s="32" t="s">
        <v>67</v>
      </c>
      <c r="G921" s="32" t="s">
        <v>32</v>
      </c>
      <c r="H921" s="32" t="s">
        <v>371</v>
      </c>
      <c r="I921" s="33">
        <v>11.999870000000001</v>
      </c>
      <c r="J921" s="33">
        <v>13.42939</v>
      </c>
      <c r="K921" s="33">
        <v>16.149049999999999</v>
      </c>
      <c r="L921" s="33">
        <v>16.376100000000001</v>
      </c>
      <c r="M921" s="33">
        <v>17.106310000000001</v>
      </c>
      <c r="N921" s="33">
        <v>19.662610000000001</v>
      </c>
      <c r="O921" s="33">
        <v>21.748909999999999</v>
      </c>
      <c r="P921" s="33">
        <v>24.27366</v>
      </c>
      <c r="Q921" s="33">
        <v>28.771419999999999</v>
      </c>
      <c r="R921" s="33">
        <v>29.793380000000003</v>
      </c>
      <c r="S921" s="33">
        <v>31.294080000000001</v>
      </c>
      <c r="T921" s="33">
        <v>32.799690000000005</v>
      </c>
      <c r="U921" s="33">
        <v>33.047319999999999</v>
      </c>
      <c r="V921" s="33">
        <v>31.79796</v>
      </c>
      <c r="W921" s="33">
        <v>30.794580000000003</v>
      </c>
      <c r="X921" s="33">
        <v>31.918740000000003</v>
      </c>
      <c r="Y921" s="33">
        <v>33.24624</v>
      </c>
      <c r="Z921" s="33">
        <v>35.586750000000002</v>
      </c>
      <c r="AA921" s="33">
        <v>38.934239999999996</v>
      </c>
      <c r="AB921" s="33">
        <v>42.407589999999999</v>
      </c>
      <c r="AC921" s="33">
        <v>47.397760000000005</v>
      </c>
      <c r="AD921" s="33">
        <v>52.095320000000001</v>
      </c>
      <c r="AE921" s="33">
        <v>57.227629999999998</v>
      </c>
      <c r="AF921" s="34"/>
      <c r="AG921" s="34"/>
      <c r="AH921" s="34"/>
      <c r="AI921" s="34"/>
    </row>
    <row r="922" spans="1:35" ht="14.5" x14ac:dyDescent="0.35">
      <c r="A922" s="8" t="str">
        <f t="shared" si="16"/>
        <v>SozialausgabenUngarn</v>
      </c>
      <c r="B922" s="8">
        <v>922</v>
      </c>
      <c r="C922" s="32" t="s">
        <v>286</v>
      </c>
      <c r="D922" s="32" t="s">
        <v>24</v>
      </c>
      <c r="E922" s="32" t="s">
        <v>361</v>
      </c>
      <c r="F922" s="32" t="s">
        <v>67</v>
      </c>
      <c r="G922" s="32" t="s">
        <v>32</v>
      </c>
      <c r="H922" s="32" t="s">
        <v>371</v>
      </c>
      <c r="I922" s="33">
        <v>10.0398</v>
      </c>
      <c r="J922" s="33">
        <v>11.46236</v>
      </c>
      <c r="K922" s="33">
        <v>14.398340000000001</v>
      </c>
      <c r="L922" s="33">
        <v>15.76221</v>
      </c>
      <c r="M922" s="33">
        <v>17.068200000000001</v>
      </c>
      <c r="N922" s="33">
        <v>19.43486</v>
      </c>
      <c r="O922" s="33">
        <v>20.132159999999999</v>
      </c>
      <c r="P922" s="33">
        <v>22.55931</v>
      </c>
      <c r="Q922" s="33">
        <v>24.149150000000002</v>
      </c>
      <c r="R922" s="33">
        <v>21.422619999999998</v>
      </c>
      <c r="S922" s="33">
        <v>22.258310000000002</v>
      </c>
      <c r="T922" s="33">
        <v>21.901169999999997</v>
      </c>
      <c r="U922" s="33">
        <v>21.182259999999999</v>
      </c>
      <c r="V922" s="33">
        <v>21.153959999999998</v>
      </c>
      <c r="W922" s="33">
        <v>20.926860000000001</v>
      </c>
      <c r="X922" s="33">
        <v>21.3888</v>
      </c>
      <c r="Y922" s="33">
        <v>21.84365</v>
      </c>
      <c r="Z922" s="33">
        <v>23.099240000000002</v>
      </c>
      <c r="AA922" s="33">
        <v>23.934200000000001</v>
      </c>
      <c r="AB922" s="33">
        <v>24.339410000000001</v>
      </c>
      <c r="AC922" s="33">
        <v>25.234240000000003</v>
      </c>
      <c r="AD922" s="33">
        <v>27.336729999999999</v>
      </c>
      <c r="AE922" s="33">
        <v>28.185669999999998</v>
      </c>
      <c r="AF922" s="34"/>
      <c r="AG922" s="34"/>
      <c r="AH922" s="34"/>
      <c r="AI922" s="34"/>
    </row>
    <row r="923" spans="1:35" ht="14.5" x14ac:dyDescent="0.35">
      <c r="A923" s="8" t="str">
        <f t="shared" si="16"/>
        <v>SozialausgabenVereinigtes Königreich Großbritannien und Nordirland</v>
      </c>
      <c r="B923" s="8">
        <v>923</v>
      </c>
      <c r="C923" s="32" t="s">
        <v>286</v>
      </c>
      <c r="D923" s="32" t="s">
        <v>57</v>
      </c>
      <c r="E923" s="32" t="s">
        <v>361</v>
      </c>
      <c r="F923" s="32" t="s">
        <v>67</v>
      </c>
      <c r="G923" s="32" t="s">
        <v>32</v>
      </c>
      <c r="H923" s="32" t="s">
        <v>371</v>
      </c>
      <c r="I923" s="33">
        <v>418.45495</v>
      </c>
      <c r="J923" s="33">
        <v>436.13281000000001</v>
      </c>
      <c r="K923" s="33">
        <v>434.67131000000001</v>
      </c>
      <c r="L923" s="33">
        <v>455.75210999999996</v>
      </c>
      <c r="M923" s="33">
        <v>493.84833000000003</v>
      </c>
      <c r="N923" s="33">
        <v>531.81331999999998</v>
      </c>
      <c r="O923" s="33">
        <v>562.61281999999994</v>
      </c>
      <c r="P923" s="33">
        <v>557.42926999999997</v>
      </c>
      <c r="Q923" s="33">
        <v>509.87753999999995</v>
      </c>
      <c r="R923" s="33">
        <v>490.74655000000001</v>
      </c>
      <c r="S923" s="33">
        <v>533.26681999999994</v>
      </c>
      <c r="T923" s="33">
        <v>546.80921999999998</v>
      </c>
      <c r="U923" s="33">
        <v>604.53695999999991</v>
      </c>
      <c r="V923" s="33">
        <v>587.1795699999999</v>
      </c>
      <c r="W923" s="33">
        <v>628.51774999999998</v>
      </c>
      <c r="X923" s="33">
        <v>721.81101000000001</v>
      </c>
      <c r="Y923" s="33">
        <v>629.34675000000004</v>
      </c>
      <c r="Z923" s="33">
        <v>620.63070999999991</v>
      </c>
      <c r="AA923" s="33">
        <v>622.07620999999995</v>
      </c>
      <c r="AB923" s="34"/>
      <c r="AC923" s="34"/>
      <c r="AD923" s="34"/>
      <c r="AE923" s="34"/>
      <c r="AF923" s="34"/>
      <c r="AG923" s="34"/>
      <c r="AH923" s="34"/>
      <c r="AI923" s="34"/>
    </row>
    <row r="924" spans="1:35" ht="14.5" x14ac:dyDescent="0.35">
      <c r="A924" s="8" t="str">
        <f t="shared" si="16"/>
        <v>SozialausgabenZypern</v>
      </c>
      <c r="B924" s="8">
        <v>924</v>
      </c>
      <c r="C924" s="32" t="s">
        <v>286</v>
      </c>
      <c r="D924" s="32" t="s">
        <v>30</v>
      </c>
      <c r="E924" s="32" t="s">
        <v>361</v>
      </c>
      <c r="F924" s="32" t="s">
        <v>67</v>
      </c>
      <c r="G924" s="32" t="s">
        <v>32</v>
      </c>
      <c r="H924" s="32" t="s">
        <v>371</v>
      </c>
      <c r="I924" s="33">
        <v>1.47672</v>
      </c>
      <c r="J924" s="33">
        <v>1.5997000000000001</v>
      </c>
      <c r="K924" s="33">
        <v>1.8036500000000002</v>
      </c>
      <c r="L924" s="33">
        <v>2.1498400000000002</v>
      </c>
      <c r="M924" s="33">
        <v>2.2858100000000001</v>
      </c>
      <c r="N924" s="33">
        <v>2.4955700000000003</v>
      </c>
      <c r="O924" s="33">
        <v>2.7180500000000003</v>
      </c>
      <c r="P924" s="33">
        <v>2.8888400000000001</v>
      </c>
      <c r="Q924" s="33">
        <v>3.3360100000000004</v>
      </c>
      <c r="R924" s="33">
        <v>3.5640500000000004</v>
      </c>
      <c r="S924" s="33">
        <v>3.62094</v>
      </c>
      <c r="T924" s="33">
        <v>3.9766699999999999</v>
      </c>
      <c r="U924" s="33">
        <v>4.0602900000000002</v>
      </c>
      <c r="V924" s="33">
        <v>4.1349799999999997</v>
      </c>
      <c r="W924" s="33">
        <v>3.51159</v>
      </c>
      <c r="X924" s="33">
        <v>3.5714800000000002</v>
      </c>
      <c r="Y924" s="33">
        <v>3.6722399999999999</v>
      </c>
      <c r="Z924" s="33">
        <v>3.7196500000000001</v>
      </c>
      <c r="AA924" s="33">
        <v>3.8228299999999997</v>
      </c>
      <c r="AB924" s="33">
        <v>4.2858000000000001</v>
      </c>
      <c r="AC924" s="33">
        <v>5.4264799999999997</v>
      </c>
      <c r="AD924" s="33">
        <v>5.55931</v>
      </c>
      <c r="AE924" s="33">
        <v>5.8271600000000001</v>
      </c>
      <c r="AF924" s="34"/>
      <c r="AG924" s="34"/>
      <c r="AH924" s="34"/>
      <c r="AI924" s="34"/>
    </row>
    <row r="925" spans="1:35" ht="14.5" x14ac:dyDescent="0.35">
      <c r="A925" s="8" t="str">
        <f t="shared" si="16"/>
        <v>SozialquoteBelgien</v>
      </c>
      <c r="B925" s="8">
        <v>925</v>
      </c>
      <c r="C925" s="32" t="s">
        <v>290</v>
      </c>
      <c r="D925" s="32" t="s">
        <v>9</v>
      </c>
      <c r="E925" s="32" t="s">
        <v>61</v>
      </c>
      <c r="F925" s="32" t="s">
        <v>67</v>
      </c>
      <c r="G925" s="32" t="s">
        <v>32</v>
      </c>
      <c r="H925" s="32" t="s">
        <v>371</v>
      </c>
      <c r="I925" s="33">
        <v>25.17</v>
      </c>
      <c r="J925" s="33">
        <v>25.99</v>
      </c>
      <c r="K925" s="33">
        <v>26.4</v>
      </c>
      <c r="L925" s="33">
        <v>27.15</v>
      </c>
      <c r="M925" s="33">
        <v>27.12</v>
      </c>
      <c r="N925" s="33">
        <v>26.95</v>
      </c>
      <c r="O925" s="33">
        <v>26.69</v>
      </c>
      <c r="P925" s="33">
        <v>26.33</v>
      </c>
      <c r="Q925" s="33">
        <v>27.93</v>
      </c>
      <c r="R925" s="33">
        <v>30.19</v>
      </c>
      <c r="S925" s="33">
        <v>29.55</v>
      </c>
      <c r="T925" s="33">
        <v>29.93</v>
      </c>
      <c r="U925" s="33">
        <v>29.69</v>
      </c>
      <c r="V925" s="33">
        <v>30.03</v>
      </c>
      <c r="W925" s="33">
        <v>30</v>
      </c>
      <c r="X925" s="33">
        <v>29.83</v>
      </c>
      <c r="Y925" s="33">
        <v>29.24</v>
      </c>
      <c r="Z925" s="33">
        <v>28.85</v>
      </c>
      <c r="AA925" s="33">
        <v>28.73</v>
      </c>
      <c r="AB925" s="33">
        <v>28.68</v>
      </c>
      <c r="AC925" s="33">
        <v>32.68</v>
      </c>
      <c r="AD925" s="33">
        <v>30</v>
      </c>
      <c r="AE925" s="33">
        <v>29.03</v>
      </c>
      <c r="AF925" s="34"/>
      <c r="AG925" s="34"/>
      <c r="AH925" s="34"/>
      <c r="AI925" s="34"/>
    </row>
    <row r="926" spans="1:35" ht="14.5" x14ac:dyDescent="0.35">
      <c r="A926" s="8" t="str">
        <f t="shared" ref="A926:A989" si="17">C926&amp;D926</f>
        <v>SozialquoteBulgarien</v>
      </c>
      <c r="B926" s="8">
        <v>926</v>
      </c>
      <c r="C926" s="32" t="s">
        <v>290</v>
      </c>
      <c r="D926" s="32" t="s">
        <v>25</v>
      </c>
      <c r="E926" s="32" t="s">
        <v>61</v>
      </c>
      <c r="F926" s="32" t="s">
        <v>67</v>
      </c>
      <c r="G926" s="32" t="s">
        <v>32</v>
      </c>
      <c r="H926" s="32" t="s">
        <v>371</v>
      </c>
      <c r="I926" s="34"/>
      <c r="J926" s="34"/>
      <c r="K926" s="34"/>
      <c r="L926" s="34"/>
      <c r="M926" s="34"/>
      <c r="N926" s="33">
        <v>14.61</v>
      </c>
      <c r="O926" s="33">
        <v>13.78</v>
      </c>
      <c r="P926" s="33">
        <v>13.41</v>
      </c>
      <c r="Q926" s="33">
        <v>14.72</v>
      </c>
      <c r="R926" s="33">
        <v>16.05</v>
      </c>
      <c r="S926" s="33">
        <v>16.98</v>
      </c>
      <c r="T926" s="33">
        <v>16.43</v>
      </c>
      <c r="U926" s="33">
        <v>16.46</v>
      </c>
      <c r="V926" s="33">
        <v>17.559999999999999</v>
      </c>
      <c r="W926" s="33">
        <v>18.39</v>
      </c>
      <c r="X926" s="33">
        <v>17.649999999999999</v>
      </c>
      <c r="Y926" s="33">
        <v>17.329999999999998</v>
      </c>
      <c r="Z926" s="33">
        <v>16.82</v>
      </c>
      <c r="AA926" s="33">
        <v>16.84</v>
      </c>
      <c r="AB926" s="33">
        <v>16.55</v>
      </c>
      <c r="AC926" s="33">
        <v>18.7</v>
      </c>
      <c r="AD926" s="33">
        <v>18.89</v>
      </c>
      <c r="AE926" s="33">
        <v>18.71</v>
      </c>
      <c r="AF926" s="34"/>
      <c r="AG926" s="34"/>
      <c r="AH926" s="34"/>
      <c r="AI926" s="34"/>
    </row>
    <row r="927" spans="1:35" ht="14.5" x14ac:dyDescent="0.35">
      <c r="A927" s="8" t="str">
        <f t="shared" si="17"/>
        <v>SozialquoteDänemark</v>
      </c>
      <c r="B927" s="8">
        <v>927</v>
      </c>
      <c r="C927" s="32" t="s">
        <v>290</v>
      </c>
      <c r="D927" s="32" t="s">
        <v>5</v>
      </c>
      <c r="E927" s="32" t="s">
        <v>61</v>
      </c>
      <c r="F927" s="32" t="s">
        <v>67</v>
      </c>
      <c r="G927" s="32" t="s">
        <v>32</v>
      </c>
      <c r="H927" s="32" t="s">
        <v>371</v>
      </c>
      <c r="I927" s="33">
        <v>28.17</v>
      </c>
      <c r="J927" s="33">
        <v>28.45</v>
      </c>
      <c r="K927" s="33">
        <v>28.88</v>
      </c>
      <c r="L927" s="33">
        <v>30.06</v>
      </c>
      <c r="M927" s="33">
        <v>29.83</v>
      </c>
      <c r="N927" s="33">
        <v>29.39</v>
      </c>
      <c r="O927" s="33">
        <v>28.31</v>
      </c>
      <c r="P927" s="33">
        <v>30.3</v>
      </c>
      <c r="Q927" s="33">
        <v>30.29</v>
      </c>
      <c r="R927" s="33">
        <v>34.11</v>
      </c>
      <c r="S927" s="33">
        <v>34.01</v>
      </c>
      <c r="T927" s="33">
        <v>33.44</v>
      </c>
      <c r="U927" s="33">
        <v>33.69</v>
      </c>
      <c r="V927" s="33">
        <v>34.380000000000003</v>
      </c>
      <c r="W927" s="33">
        <v>34.380000000000003</v>
      </c>
      <c r="X927" s="33">
        <v>33.81</v>
      </c>
      <c r="Y927" s="33">
        <v>32.56</v>
      </c>
      <c r="Z927" s="33">
        <v>32.1</v>
      </c>
      <c r="AA927" s="33">
        <v>31.92</v>
      </c>
      <c r="AB927" s="33">
        <v>31.81</v>
      </c>
      <c r="AC927" s="33">
        <v>33.44</v>
      </c>
      <c r="AD927" s="33">
        <v>31.01</v>
      </c>
      <c r="AE927" s="33">
        <v>28.06</v>
      </c>
      <c r="AF927" s="34"/>
      <c r="AG927" s="34"/>
      <c r="AH927" s="34"/>
      <c r="AI927" s="34"/>
    </row>
    <row r="928" spans="1:35" ht="14.5" x14ac:dyDescent="0.35">
      <c r="A928" s="8" t="str">
        <f t="shared" si="17"/>
        <v>SozialquoteDeutschland</v>
      </c>
      <c r="B928" s="8">
        <v>928</v>
      </c>
      <c r="C928" s="32" t="s">
        <v>290</v>
      </c>
      <c r="D928" s="32" t="s">
        <v>2</v>
      </c>
      <c r="E928" s="32" t="s">
        <v>61</v>
      </c>
      <c r="F928" s="32" t="s">
        <v>67</v>
      </c>
      <c r="G928" s="32" t="s">
        <v>32</v>
      </c>
      <c r="H928" s="32" t="s">
        <v>371</v>
      </c>
      <c r="I928" s="33">
        <v>28.53</v>
      </c>
      <c r="J928" s="33">
        <v>28.47</v>
      </c>
      <c r="K928" s="33">
        <v>29.14</v>
      </c>
      <c r="L928" s="33">
        <v>29.48</v>
      </c>
      <c r="M928" s="33">
        <v>28.74</v>
      </c>
      <c r="N928" s="33">
        <v>28.56</v>
      </c>
      <c r="O928" s="33">
        <v>27.35</v>
      </c>
      <c r="P928" s="33">
        <v>26.49</v>
      </c>
      <c r="Q928" s="33">
        <v>26.86</v>
      </c>
      <c r="R928" s="33">
        <v>30.16</v>
      </c>
      <c r="S928" s="33">
        <v>29.43</v>
      </c>
      <c r="T928" s="33">
        <v>28.2</v>
      </c>
      <c r="U928" s="33">
        <v>28.31</v>
      </c>
      <c r="V928" s="33">
        <v>28.67</v>
      </c>
      <c r="W928" s="33">
        <v>28.51</v>
      </c>
      <c r="X928" s="33">
        <v>28.79</v>
      </c>
      <c r="Y928" s="33">
        <v>29.04</v>
      </c>
      <c r="Z928" s="33">
        <v>28.93</v>
      </c>
      <c r="AA928" s="33">
        <v>29.1</v>
      </c>
      <c r="AB928" s="33">
        <v>29.55</v>
      </c>
      <c r="AC928" s="33">
        <v>32.39</v>
      </c>
      <c r="AD928" s="33">
        <v>31.4</v>
      </c>
      <c r="AE928" s="33">
        <v>30.01</v>
      </c>
      <c r="AF928" s="34"/>
      <c r="AG928" s="34"/>
      <c r="AH928" s="34"/>
      <c r="AI928" s="34"/>
    </row>
    <row r="929" spans="1:35" ht="14.5" x14ac:dyDescent="0.35">
      <c r="A929" s="8" t="str">
        <f t="shared" si="17"/>
        <v>SozialquoteEstland</v>
      </c>
      <c r="B929" s="8">
        <v>929</v>
      </c>
      <c r="C929" s="32" t="s">
        <v>290</v>
      </c>
      <c r="D929" s="32" t="s">
        <v>18</v>
      </c>
      <c r="E929" s="32" t="s">
        <v>61</v>
      </c>
      <c r="F929" s="32" t="s">
        <v>67</v>
      </c>
      <c r="G929" s="32" t="s">
        <v>32</v>
      </c>
      <c r="H929" s="32" t="s">
        <v>371</v>
      </c>
      <c r="I929" s="33">
        <v>13.83</v>
      </c>
      <c r="J929" s="33">
        <v>12.96</v>
      </c>
      <c r="K929" s="33">
        <v>12.58</v>
      </c>
      <c r="L929" s="33">
        <v>12.5</v>
      </c>
      <c r="M929" s="33">
        <v>12.87</v>
      </c>
      <c r="N929" s="33">
        <v>12.38</v>
      </c>
      <c r="O929" s="33">
        <v>11.97</v>
      </c>
      <c r="P929" s="33">
        <v>11.86</v>
      </c>
      <c r="Q929" s="33">
        <v>14.59</v>
      </c>
      <c r="R929" s="33">
        <v>18.79</v>
      </c>
      <c r="S929" s="33">
        <v>17.57</v>
      </c>
      <c r="T929" s="33">
        <v>15.55</v>
      </c>
      <c r="U929" s="33">
        <v>14.88</v>
      </c>
      <c r="V929" s="33">
        <v>14.66</v>
      </c>
      <c r="W929" s="33">
        <v>14.67</v>
      </c>
      <c r="X929" s="33">
        <v>15.83</v>
      </c>
      <c r="Y929" s="33">
        <v>16.23</v>
      </c>
      <c r="Z929" s="33">
        <v>15.64</v>
      </c>
      <c r="AA929" s="33">
        <v>16.04</v>
      </c>
      <c r="AB929" s="33">
        <v>16.11</v>
      </c>
      <c r="AC929" s="33">
        <v>18.95</v>
      </c>
      <c r="AD929" s="33">
        <v>17.239999999999998</v>
      </c>
      <c r="AE929" s="33">
        <v>15.74</v>
      </c>
      <c r="AF929" s="34"/>
      <c r="AG929" s="34"/>
      <c r="AH929" s="34"/>
      <c r="AI929" s="34"/>
    </row>
    <row r="930" spans="1:35" ht="14.5" x14ac:dyDescent="0.35">
      <c r="A930" s="8" t="str">
        <f t="shared" si="17"/>
        <v>SozialquoteEU27</v>
      </c>
      <c r="B930" s="8">
        <v>930</v>
      </c>
      <c r="C930" s="32" t="s">
        <v>290</v>
      </c>
      <c r="D930" s="32" t="s">
        <v>367</v>
      </c>
      <c r="E930" s="32" t="s">
        <v>61</v>
      </c>
      <c r="F930" s="32" t="s">
        <v>67</v>
      </c>
      <c r="G930" s="32" t="s">
        <v>32</v>
      </c>
      <c r="H930" s="32" t="s">
        <v>371</v>
      </c>
      <c r="I930" s="34"/>
      <c r="J930" s="34"/>
      <c r="K930" s="34"/>
      <c r="L930" s="34"/>
      <c r="M930" s="34"/>
      <c r="N930" s="34"/>
      <c r="O930" s="34"/>
      <c r="P930" s="34"/>
      <c r="Q930" s="33">
        <v>25.94</v>
      </c>
      <c r="R930" s="33">
        <v>28.66</v>
      </c>
      <c r="S930" s="33">
        <v>28.49</v>
      </c>
      <c r="T930" s="33">
        <v>28.11</v>
      </c>
      <c r="U930" s="33">
        <v>28.54</v>
      </c>
      <c r="V930" s="33">
        <v>28.9</v>
      </c>
      <c r="W930" s="33">
        <v>28.76</v>
      </c>
      <c r="X930" s="33">
        <v>28.4</v>
      </c>
      <c r="Y930" s="33">
        <v>28.31</v>
      </c>
      <c r="Z930" s="33">
        <v>27.89</v>
      </c>
      <c r="AA930" s="33">
        <v>27.71</v>
      </c>
      <c r="AB930" s="33">
        <v>27.81</v>
      </c>
      <c r="AC930" s="33">
        <v>31.47</v>
      </c>
      <c r="AD930" s="33">
        <v>29.73</v>
      </c>
      <c r="AE930" s="33">
        <v>27.98</v>
      </c>
      <c r="AF930" s="34"/>
      <c r="AG930" s="34"/>
      <c r="AH930" s="34"/>
      <c r="AI930" s="34"/>
    </row>
    <row r="931" spans="1:35" ht="14.5" x14ac:dyDescent="0.35">
      <c r="A931" s="8" t="str">
        <f t="shared" si="17"/>
        <v>SozialquoteFinnland</v>
      </c>
      <c r="B931" s="8">
        <v>931</v>
      </c>
      <c r="C931" s="32" t="s">
        <v>290</v>
      </c>
      <c r="D931" s="32" t="s">
        <v>14</v>
      </c>
      <c r="E931" s="32" t="s">
        <v>61</v>
      </c>
      <c r="F931" s="32" t="s">
        <v>67</v>
      </c>
      <c r="G931" s="32" t="s">
        <v>32</v>
      </c>
      <c r="H931" s="32" t="s">
        <v>371</v>
      </c>
      <c r="I931" s="33">
        <v>24.3</v>
      </c>
      <c r="J931" s="33">
        <v>24.09</v>
      </c>
      <c r="K931" s="33">
        <v>24.86</v>
      </c>
      <c r="L931" s="33">
        <v>25.52</v>
      </c>
      <c r="M931" s="33">
        <v>25.57</v>
      </c>
      <c r="N931" s="33">
        <v>25.52</v>
      </c>
      <c r="O931" s="33">
        <v>25.34</v>
      </c>
      <c r="P931" s="33">
        <v>24.41</v>
      </c>
      <c r="Q931" s="33">
        <v>25.05</v>
      </c>
      <c r="R931" s="33">
        <v>28.91</v>
      </c>
      <c r="S931" s="33">
        <v>29.14</v>
      </c>
      <c r="T931" s="33">
        <v>28.76</v>
      </c>
      <c r="U931" s="33">
        <v>30.02</v>
      </c>
      <c r="V931" s="33">
        <v>31.11</v>
      </c>
      <c r="W931" s="33">
        <v>31.84</v>
      </c>
      <c r="X931" s="33">
        <v>31.96</v>
      </c>
      <c r="Y931" s="33">
        <v>31.91</v>
      </c>
      <c r="Z931" s="33">
        <v>30.75</v>
      </c>
      <c r="AA931" s="33">
        <v>30.28</v>
      </c>
      <c r="AB931" s="33">
        <v>30.24</v>
      </c>
      <c r="AC931" s="33">
        <v>32.1</v>
      </c>
      <c r="AD931" s="33">
        <v>31.29</v>
      </c>
      <c r="AE931" s="33">
        <v>30.08</v>
      </c>
      <c r="AF931" s="34"/>
      <c r="AG931" s="34"/>
      <c r="AH931" s="34"/>
      <c r="AI931" s="34"/>
    </row>
    <row r="932" spans="1:35" ht="14.5" x14ac:dyDescent="0.35">
      <c r="A932" s="8" t="str">
        <f t="shared" si="17"/>
        <v>SozialquoteFrankreich</v>
      </c>
      <c r="B932" s="8">
        <v>932</v>
      </c>
      <c r="C932" s="32" t="s">
        <v>290</v>
      </c>
      <c r="D932" s="32" t="s">
        <v>0</v>
      </c>
      <c r="E932" s="32" t="s">
        <v>61</v>
      </c>
      <c r="F932" s="32" t="s">
        <v>67</v>
      </c>
      <c r="G932" s="32" t="s">
        <v>32</v>
      </c>
      <c r="H932" s="32" t="s">
        <v>371</v>
      </c>
      <c r="I932" s="33">
        <v>29.02</v>
      </c>
      <c r="J932" s="33">
        <v>29.32</v>
      </c>
      <c r="K932" s="33">
        <v>30</v>
      </c>
      <c r="L932" s="33">
        <v>30.65</v>
      </c>
      <c r="M932" s="33">
        <v>30.76</v>
      </c>
      <c r="N932" s="33">
        <v>30.79</v>
      </c>
      <c r="O932" s="33">
        <v>30.75</v>
      </c>
      <c r="P932" s="33">
        <v>30.43</v>
      </c>
      <c r="Q932" s="33">
        <v>30.84</v>
      </c>
      <c r="R932" s="33">
        <v>33.229999999999997</v>
      </c>
      <c r="S932" s="33">
        <v>33.17</v>
      </c>
      <c r="T932" s="33">
        <v>32.99</v>
      </c>
      <c r="U932" s="33">
        <v>33.840000000000003</v>
      </c>
      <c r="V932" s="33">
        <v>34.17</v>
      </c>
      <c r="W932" s="33">
        <v>34.42</v>
      </c>
      <c r="X932" s="33">
        <v>34.200000000000003</v>
      </c>
      <c r="Y932" s="33">
        <v>34.32</v>
      </c>
      <c r="Z932" s="33">
        <v>34.090000000000003</v>
      </c>
      <c r="AA932" s="33">
        <v>33.82</v>
      </c>
      <c r="AB932" s="33">
        <v>33.479999999999997</v>
      </c>
      <c r="AC932" s="33">
        <v>38</v>
      </c>
      <c r="AD932" s="33">
        <v>35.729999999999997</v>
      </c>
      <c r="AE932" s="33">
        <v>33.979999999999997</v>
      </c>
      <c r="AF932" s="34"/>
      <c r="AG932" s="34"/>
      <c r="AH932" s="34"/>
      <c r="AI932" s="34"/>
    </row>
    <row r="933" spans="1:35" ht="14.5" x14ac:dyDescent="0.35">
      <c r="A933" s="8" t="str">
        <f t="shared" si="17"/>
        <v>SozialquoteGriechenland</v>
      </c>
      <c r="B933" s="8">
        <v>933</v>
      </c>
      <c r="C933" s="32" t="s">
        <v>290</v>
      </c>
      <c r="D933" s="32" t="s">
        <v>6</v>
      </c>
      <c r="E933" s="32" t="s">
        <v>61</v>
      </c>
      <c r="F933" s="32" t="s">
        <v>67</v>
      </c>
      <c r="G933" s="32" t="s">
        <v>32</v>
      </c>
      <c r="H933" s="32" t="s">
        <v>371</v>
      </c>
      <c r="I933" s="33">
        <v>18.07</v>
      </c>
      <c r="J933" s="33">
        <v>18.510000000000002</v>
      </c>
      <c r="K933" s="33">
        <v>18.52</v>
      </c>
      <c r="L933" s="33">
        <v>18.55</v>
      </c>
      <c r="M933" s="33">
        <v>18.87</v>
      </c>
      <c r="N933" s="33">
        <v>20.420000000000002</v>
      </c>
      <c r="O933" s="33">
        <v>20.58</v>
      </c>
      <c r="P933" s="33">
        <v>21.26</v>
      </c>
      <c r="Q933" s="33">
        <v>22.83</v>
      </c>
      <c r="R933" s="33">
        <v>24.82</v>
      </c>
      <c r="S933" s="33">
        <v>26.04</v>
      </c>
      <c r="T933" s="33">
        <v>27.86</v>
      </c>
      <c r="U933" s="33">
        <v>28.58</v>
      </c>
      <c r="V933" s="33">
        <v>26.64</v>
      </c>
      <c r="W933" s="33">
        <v>26.07</v>
      </c>
      <c r="X933" s="33">
        <v>26.28</v>
      </c>
      <c r="Y933" s="33">
        <v>26.59</v>
      </c>
      <c r="Z933" s="33">
        <v>25.68</v>
      </c>
      <c r="AA933" s="33">
        <v>25.48</v>
      </c>
      <c r="AB933" s="33">
        <v>25.44</v>
      </c>
      <c r="AC933" s="33">
        <v>29.5</v>
      </c>
      <c r="AD933" s="33">
        <v>27.08</v>
      </c>
      <c r="AE933" s="33">
        <v>24.29</v>
      </c>
      <c r="AF933" s="34"/>
      <c r="AG933" s="34"/>
      <c r="AH933" s="34"/>
      <c r="AI933" s="34"/>
    </row>
    <row r="934" spans="1:35" ht="14.5" x14ac:dyDescent="0.35">
      <c r="A934" s="8" t="str">
        <f t="shared" si="17"/>
        <v>SozialquoteIrland</v>
      </c>
      <c r="B934" s="8">
        <v>934</v>
      </c>
      <c r="C934" s="32" t="s">
        <v>290</v>
      </c>
      <c r="D934" s="32" t="s">
        <v>4</v>
      </c>
      <c r="E934" s="32" t="s">
        <v>61</v>
      </c>
      <c r="F934" s="32" t="s">
        <v>67</v>
      </c>
      <c r="G934" s="32" t="s">
        <v>32</v>
      </c>
      <c r="H934" s="32" t="s">
        <v>371</v>
      </c>
      <c r="I934" s="33">
        <v>15.14</v>
      </c>
      <c r="J934" s="33">
        <v>15.78</v>
      </c>
      <c r="K934" s="33">
        <v>16.350000000000001</v>
      </c>
      <c r="L934" s="33">
        <v>16.68</v>
      </c>
      <c r="M934" s="33">
        <v>17.25</v>
      </c>
      <c r="N934" s="33">
        <v>17.03</v>
      </c>
      <c r="O934" s="33">
        <v>17.23</v>
      </c>
      <c r="P934" s="33">
        <v>17.7</v>
      </c>
      <c r="Q934" s="33">
        <v>20.38</v>
      </c>
      <c r="R934" s="33">
        <v>24.4</v>
      </c>
      <c r="S934" s="33">
        <v>25.09</v>
      </c>
      <c r="T934" s="33">
        <v>24.26</v>
      </c>
      <c r="U934" s="33">
        <v>23.86</v>
      </c>
      <c r="V934" s="33">
        <v>22.47</v>
      </c>
      <c r="W934" s="33">
        <v>20.67</v>
      </c>
      <c r="X934" s="33">
        <v>15.58</v>
      </c>
      <c r="Y934" s="33">
        <v>15.65</v>
      </c>
      <c r="Z934" s="33">
        <v>14.54</v>
      </c>
      <c r="AA934" s="33">
        <v>13.8</v>
      </c>
      <c r="AB934" s="33">
        <v>13.37</v>
      </c>
      <c r="AC934" s="33">
        <v>15</v>
      </c>
      <c r="AD934" s="33">
        <v>13.15</v>
      </c>
      <c r="AE934" s="33">
        <v>11.42</v>
      </c>
      <c r="AF934" s="34"/>
      <c r="AG934" s="34"/>
      <c r="AH934" s="34"/>
      <c r="AI934" s="34"/>
    </row>
    <row r="935" spans="1:35" ht="14.5" x14ac:dyDescent="0.35">
      <c r="A935" s="8" t="str">
        <f t="shared" si="17"/>
        <v>SozialquoteItalien</v>
      </c>
      <c r="B935" s="8">
        <v>935</v>
      </c>
      <c r="C935" s="32" t="s">
        <v>290</v>
      </c>
      <c r="D935" s="32" t="s">
        <v>3</v>
      </c>
      <c r="E935" s="32" t="s">
        <v>61</v>
      </c>
      <c r="F935" s="32" t="s">
        <v>67</v>
      </c>
      <c r="G935" s="32" t="s">
        <v>32</v>
      </c>
      <c r="H935" s="32" t="s">
        <v>371</v>
      </c>
      <c r="I935" s="33">
        <v>23.43</v>
      </c>
      <c r="J935" s="33">
        <v>23.52</v>
      </c>
      <c r="K935" s="33">
        <v>23.99</v>
      </c>
      <c r="L935" s="33">
        <v>24.38</v>
      </c>
      <c r="M935" s="33">
        <v>24.61</v>
      </c>
      <c r="N935" s="33">
        <v>24.89</v>
      </c>
      <c r="O935" s="33">
        <v>25.14</v>
      </c>
      <c r="P935" s="33">
        <v>25.23</v>
      </c>
      <c r="Q935" s="33">
        <v>26.23</v>
      </c>
      <c r="R935" s="33">
        <v>28.29</v>
      </c>
      <c r="S935" s="33">
        <v>28.32</v>
      </c>
      <c r="T935" s="33">
        <v>27.93</v>
      </c>
      <c r="U935" s="33">
        <v>28.71</v>
      </c>
      <c r="V935" s="33">
        <v>29.29</v>
      </c>
      <c r="W935" s="33">
        <v>29.49</v>
      </c>
      <c r="X935" s="33">
        <v>29.54</v>
      </c>
      <c r="Y935" s="33">
        <v>29.01</v>
      </c>
      <c r="Z935" s="33">
        <v>28.73</v>
      </c>
      <c r="AA935" s="33">
        <v>28.74</v>
      </c>
      <c r="AB935" s="33">
        <v>29.09</v>
      </c>
      <c r="AC935" s="33">
        <v>34.17</v>
      </c>
      <c r="AD935" s="33">
        <v>31.42</v>
      </c>
      <c r="AE935" s="33">
        <v>29.77</v>
      </c>
      <c r="AF935" s="34"/>
      <c r="AG935" s="34"/>
      <c r="AH935" s="34"/>
      <c r="AI935" s="34"/>
    </row>
    <row r="936" spans="1:35" ht="14.5" x14ac:dyDescent="0.35">
      <c r="A936" s="8" t="str">
        <f t="shared" si="17"/>
        <v>SozialquoteKroatien</v>
      </c>
      <c r="B936" s="8">
        <v>936</v>
      </c>
      <c r="C936" s="32" t="s">
        <v>290</v>
      </c>
      <c r="D936" s="32" t="s">
        <v>27</v>
      </c>
      <c r="E936" s="32" t="s">
        <v>61</v>
      </c>
      <c r="F936" s="32" t="s">
        <v>67</v>
      </c>
      <c r="G936" s="32" t="s">
        <v>32</v>
      </c>
      <c r="H936" s="32" t="s">
        <v>371</v>
      </c>
      <c r="I936" s="34"/>
      <c r="J936" s="34"/>
      <c r="K936" s="34"/>
      <c r="L936" s="34"/>
      <c r="M936" s="34"/>
      <c r="N936" s="34"/>
      <c r="O936" s="34"/>
      <c r="P936" s="34"/>
      <c r="Q936" s="33">
        <v>18.61</v>
      </c>
      <c r="R936" s="33">
        <v>20.75</v>
      </c>
      <c r="S936" s="33">
        <v>20.92</v>
      </c>
      <c r="T936" s="33">
        <v>20.63</v>
      </c>
      <c r="U936" s="33">
        <v>21.19</v>
      </c>
      <c r="V936" s="33">
        <v>20.96</v>
      </c>
      <c r="W936" s="33">
        <v>21.44</v>
      </c>
      <c r="X936" s="33">
        <v>21.38</v>
      </c>
      <c r="Y936" s="33">
        <v>21.39</v>
      </c>
      <c r="Z936" s="33">
        <v>21.07</v>
      </c>
      <c r="AA936" s="33">
        <v>21.07</v>
      </c>
      <c r="AB936" s="33">
        <v>21.02</v>
      </c>
      <c r="AC936" s="33">
        <v>23.83</v>
      </c>
      <c r="AD936" s="33">
        <v>22.23</v>
      </c>
      <c r="AE936" s="33">
        <v>20.67</v>
      </c>
      <c r="AF936" s="34"/>
      <c r="AG936" s="34"/>
      <c r="AH936" s="34"/>
      <c r="AI936" s="34"/>
    </row>
    <row r="937" spans="1:35" ht="14.5" x14ac:dyDescent="0.35">
      <c r="A937" s="8" t="str">
        <f t="shared" si="17"/>
        <v>SozialquoteLettland</v>
      </c>
      <c r="B937" s="8">
        <v>937</v>
      </c>
      <c r="C937" s="32" t="s">
        <v>290</v>
      </c>
      <c r="D937" s="32" t="s">
        <v>19</v>
      </c>
      <c r="E937" s="32" t="s">
        <v>61</v>
      </c>
      <c r="F937" s="32" t="s">
        <v>67</v>
      </c>
      <c r="G937" s="32" t="s">
        <v>32</v>
      </c>
      <c r="H937" s="32" t="s">
        <v>371</v>
      </c>
      <c r="I937" s="33">
        <v>15.32</v>
      </c>
      <c r="J937" s="33">
        <v>14.5</v>
      </c>
      <c r="K937" s="33">
        <v>13.76</v>
      </c>
      <c r="L937" s="33">
        <v>13.26</v>
      </c>
      <c r="M937" s="33">
        <v>12.56</v>
      </c>
      <c r="N937" s="33">
        <v>12.18</v>
      </c>
      <c r="O937" s="33">
        <v>11.85</v>
      </c>
      <c r="P937" s="33">
        <v>10.55</v>
      </c>
      <c r="Q937" s="33">
        <v>12.03</v>
      </c>
      <c r="R937" s="33">
        <v>16.61</v>
      </c>
      <c r="S937" s="33">
        <v>17.899999999999999</v>
      </c>
      <c r="T937" s="33">
        <v>15.62</v>
      </c>
      <c r="U937" s="33">
        <v>14.26</v>
      </c>
      <c r="V937" s="33">
        <v>14.61</v>
      </c>
      <c r="W937" s="33">
        <v>14.45</v>
      </c>
      <c r="X937" s="33">
        <v>14.79</v>
      </c>
      <c r="Y937" s="33">
        <v>14.93</v>
      </c>
      <c r="Z937" s="33">
        <v>14.73</v>
      </c>
      <c r="AA937" s="33">
        <v>15.21</v>
      </c>
      <c r="AB937" s="33">
        <v>15.62</v>
      </c>
      <c r="AC937" s="33">
        <v>17.46</v>
      </c>
      <c r="AD937" s="33">
        <v>19.329999999999998</v>
      </c>
      <c r="AE937" s="33">
        <v>17.73</v>
      </c>
      <c r="AF937" s="34"/>
      <c r="AG937" s="34"/>
      <c r="AH937" s="34"/>
      <c r="AI937" s="34"/>
    </row>
    <row r="938" spans="1:35" ht="14.5" x14ac:dyDescent="0.35">
      <c r="A938" s="8" t="str">
        <f t="shared" si="17"/>
        <v>SozialquoteLitauen</v>
      </c>
      <c r="B938" s="8">
        <v>938</v>
      </c>
      <c r="C938" s="32" t="s">
        <v>290</v>
      </c>
      <c r="D938" s="32" t="s">
        <v>20</v>
      </c>
      <c r="E938" s="32" t="s">
        <v>61</v>
      </c>
      <c r="F938" s="32" t="s">
        <v>67</v>
      </c>
      <c r="G938" s="32" t="s">
        <v>32</v>
      </c>
      <c r="H938" s="32" t="s">
        <v>371</v>
      </c>
      <c r="I938" s="33">
        <v>15.68</v>
      </c>
      <c r="J938" s="33">
        <v>14.68</v>
      </c>
      <c r="K938" s="33">
        <v>14</v>
      </c>
      <c r="L938" s="33">
        <v>13.45</v>
      </c>
      <c r="M938" s="33">
        <v>13.39</v>
      </c>
      <c r="N938" s="33">
        <v>13.21</v>
      </c>
      <c r="O938" s="33">
        <v>13.35</v>
      </c>
      <c r="P938" s="33">
        <v>14.25</v>
      </c>
      <c r="Q938" s="33">
        <v>15.94</v>
      </c>
      <c r="R938" s="33">
        <v>21.01</v>
      </c>
      <c r="S938" s="33">
        <v>19.12</v>
      </c>
      <c r="T938" s="33">
        <v>16.989999999999998</v>
      </c>
      <c r="U938" s="33">
        <v>16.309999999999999</v>
      </c>
      <c r="V938" s="33">
        <v>15.37</v>
      </c>
      <c r="W938" s="33">
        <v>15.33</v>
      </c>
      <c r="X938" s="33">
        <v>15.66</v>
      </c>
      <c r="Y938" s="33">
        <v>15.38</v>
      </c>
      <c r="Z938" s="33">
        <v>15.08</v>
      </c>
      <c r="AA938" s="33">
        <v>15.84</v>
      </c>
      <c r="AB938" s="33">
        <v>16.45</v>
      </c>
      <c r="AC938" s="33">
        <v>19.46</v>
      </c>
      <c r="AD938" s="33">
        <v>18.47</v>
      </c>
      <c r="AE938" s="33">
        <v>16.59</v>
      </c>
      <c r="AF938" s="34"/>
      <c r="AG938" s="34"/>
      <c r="AH938" s="34"/>
      <c r="AI938" s="34"/>
    </row>
    <row r="939" spans="1:35" ht="14.5" x14ac:dyDescent="0.35">
      <c r="A939" s="8" t="str">
        <f t="shared" si="17"/>
        <v>SozialquoteLuxemburg</v>
      </c>
      <c r="B939" s="8">
        <v>939</v>
      </c>
      <c r="C939" s="32" t="s">
        <v>290</v>
      </c>
      <c r="D939" s="32" t="s">
        <v>10</v>
      </c>
      <c r="E939" s="32" t="s">
        <v>61</v>
      </c>
      <c r="F939" s="32" t="s">
        <v>67</v>
      </c>
      <c r="G939" s="32" t="s">
        <v>32</v>
      </c>
      <c r="H939" s="32" t="s">
        <v>371</v>
      </c>
      <c r="I939" s="33">
        <v>18.75</v>
      </c>
      <c r="J939" s="33">
        <v>19.73</v>
      </c>
      <c r="K939" s="33">
        <v>20.7</v>
      </c>
      <c r="L939" s="33">
        <v>21.8</v>
      </c>
      <c r="M939" s="33">
        <v>21.71</v>
      </c>
      <c r="N939" s="33">
        <v>21.69</v>
      </c>
      <c r="O939" s="33">
        <v>20.29</v>
      </c>
      <c r="P939" s="33">
        <v>18.89</v>
      </c>
      <c r="Q939" s="33">
        <v>19.47</v>
      </c>
      <c r="R939" s="33">
        <v>21.74</v>
      </c>
      <c r="S939" s="33">
        <v>20.99</v>
      </c>
      <c r="T939" s="33">
        <v>20.89</v>
      </c>
      <c r="U939" s="33">
        <v>21.24</v>
      </c>
      <c r="V939" s="33">
        <v>21.36</v>
      </c>
      <c r="W939" s="33">
        <v>21.12</v>
      </c>
      <c r="X939" s="33">
        <v>20.67</v>
      </c>
      <c r="Y939" s="33">
        <v>20.329999999999998</v>
      </c>
      <c r="Z939" s="33">
        <v>20.98</v>
      </c>
      <c r="AA939" s="33">
        <v>21.41</v>
      </c>
      <c r="AB939" s="33">
        <v>21.74</v>
      </c>
      <c r="AC939" s="33">
        <v>24.25</v>
      </c>
      <c r="AD939" s="33">
        <v>21.89</v>
      </c>
      <c r="AE939" s="33">
        <v>21.95</v>
      </c>
      <c r="AF939" s="34"/>
      <c r="AG939" s="34"/>
      <c r="AH939" s="34"/>
      <c r="AI939" s="34"/>
    </row>
    <row r="940" spans="1:35" ht="14.5" x14ac:dyDescent="0.35">
      <c r="A940" s="8" t="str">
        <f t="shared" si="17"/>
        <v>SozialquoteMalta</v>
      </c>
      <c r="B940" s="8">
        <v>940</v>
      </c>
      <c r="C940" s="32" t="s">
        <v>290</v>
      </c>
      <c r="D940" s="32" t="s">
        <v>16</v>
      </c>
      <c r="E940" s="32" t="s">
        <v>61</v>
      </c>
      <c r="F940" s="32" t="s">
        <v>67</v>
      </c>
      <c r="G940" s="32" t="s">
        <v>32</v>
      </c>
      <c r="H940" s="32" t="s">
        <v>371</v>
      </c>
      <c r="I940" s="33">
        <v>16.63</v>
      </c>
      <c r="J940" s="33">
        <v>17.27</v>
      </c>
      <c r="K940" s="33">
        <v>17.48</v>
      </c>
      <c r="L940" s="33">
        <v>17.34</v>
      </c>
      <c r="M940" s="33">
        <v>17.649999999999999</v>
      </c>
      <c r="N940" s="33">
        <v>17.71</v>
      </c>
      <c r="O940" s="33">
        <v>17.78</v>
      </c>
      <c r="P940" s="33">
        <v>17.72</v>
      </c>
      <c r="Q940" s="33">
        <v>17.89</v>
      </c>
      <c r="R940" s="33">
        <v>19.21</v>
      </c>
      <c r="S940" s="33">
        <v>18.73</v>
      </c>
      <c r="T940" s="33">
        <v>18.5</v>
      </c>
      <c r="U940" s="33">
        <v>18.45</v>
      </c>
      <c r="V940" s="33">
        <v>17.899999999999999</v>
      </c>
      <c r="W940" s="33">
        <v>17.43</v>
      </c>
      <c r="X940" s="33">
        <v>16.03</v>
      </c>
      <c r="Y940" s="33">
        <v>15.93</v>
      </c>
      <c r="Z940" s="33">
        <v>14.61</v>
      </c>
      <c r="AA940" s="33">
        <v>14.04</v>
      </c>
      <c r="AB940" s="33">
        <v>14.21</v>
      </c>
      <c r="AC940" s="33">
        <v>18.29</v>
      </c>
      <c r="AD940" s="33">
        <v>16.48</v>
      </c>
      <c r="AE940" s="33">
        <v>14.21</v>
      </c>
      <c r="AF940" s="34"/>
      <c r="AG940" s="34"/>
      <c r="AH940" s="34"/>
      <c r="AI940" s="34"/>
    </row>
    <row r="941" spans="1:35" ht="14.5" x14ac:dyDescent="0.35">
      <c r="A941" s="8" t="str">
        <f t="shared" si="17"/>
        <v>SozialquoteNiederlande</v>
      </c>
      <c r="B941" s="8">
        <v>941</v>
      </c>
      <c r="C941" s="32" t="s">
        <v>290</v>
      </c>
      <c r="D941" s="32" t="s">
        <v>1</v>
      </c>
      <c r="E941" s="32" t="s">
        <v>61</v>
      </c>
      <c r="F941" s="32" t="s">
        <v>67</v>
      </c>
      <c r="G941" s="32" t="s">
        <v>32</v>
      </c>
      <c r="H941" s="32" t="s">
        <v>371</v>
      </c>
      <c r="I941" s="33">
        <v>24.63</v>
      </c>
      <c r="J941" s="33">
        <v>24.84</v>
      </c>
      <c r="K941" s="33">
        <v>25.65</v>
      </c>
      <c r="L941" s="33">
        <v>26.37</v>
      </c>
      <c r="M941" s="33">
        <v>26.39</v>
      </c>
      <c r="N941" s="33">
        <v>26.22</v>
      </c>
      <c r="O941" s="33">
        <v>26.9</v>
      </c>
      <c r="P941" s="33">
        <v>26.54</v>
      </c>
      <c r="Q941" s="33">
        <v>26.6</v>
      </c>
      <c r="R941" s="33">
        <v>29.34</v>
      </c>
      <c r="S941" s="33">
        <v>30.08</v>
      </c>
      <c r="T941" s="33">
        <v>30.59</v>
      </c>
      <c r="U941" s="33">
        <v>31.15</v>
      </c>
      <c r="V941" s="33">
        <v>31.29</v>
      </c>
      <c r="W941" s="33">
        <v>30.96</v>
      </c>
      <c r="X941" s="33">
        <v>29.92</v>
      </c>
      <c r="Y941" s="33">
        <v>29.4</v>
      </c>
      <c r="Z941" s="33">
        <v>28.82</v>
      </c>
      <c r="AA941" s="33">
        <v>28.38</v>
      </c>
      <c r="AB941" s="33">
        <v>28.19</v>
      </c>
      <c r="AC941" s="33">
        <v>31.99</v>
      </c>
      <c r="AD941" s="33">
        <v>30.11</v>
      </c>
      <c r="AE941" s="33">
        <v>27.12</v>
      </c>
      <c r="AF941" s="34"/>
      <c r="AG941" s="34"/>
      <c r="AH941" s="34"/>
      <c r="AI941" s="34"/>
    </row>
    <row r="942" spans="1:35" ht="14.5" x14ac:dyDescent="0.35">
      <c r="A942" s="8" t="str">
        <f t="shared" si="17"/>
        <v>SozialquoteÖsterreich</v>
      </c>
      <c r="B942" s="8">
        <v>942</v>
      </c>
      <c r="C942" s="32" t="s">
        <v>290</v>
      </c>
      <c r="D942" s="32" t="s">
        <v>56</v>
      </c>
      <c r="E942" s="32" t="s">
        <v>61</v>
      </c>
      <c r="F942" s="32" t="s">
        <v>67</v>
      </c>
      <c r="G942" s="32" t="s">
        <v>32</v>
      </c>
      <c r="H942" s="32" t="s">
        <v>371</v>
      </c>
      <c r="I942" s="33">
        <v>28.06</v>
      </c>
      <c r="J942" s="33">
        <v>28.06</v>
      </c>
      <c r="K942" s="33">
        <v>28.41</v>
      </c>
      <c r="L942" s="33">
        <v>28.78</v>
      </c>
      <c r="M942" s="33">
        <v>28.49</v>
      </c>
      <c r="N942" s="33">
        <v>28.11</v>
      </c>
      <c r="O942" s="33">
        <v>27.69</v>
      </c>
      <c r="P942" s="33">
        <v>27.14</v>
      </c>
      <c r="Q942" s="33">
        <v>27.71</v>
      </c>
      <c r="R942" s="33">
        <v>29.69</v>
      </c>
      <c r="S942" s="33">
        <v>29.76</v>
      </c>
      <c r="T942" s="33">
        <v>28.96</v>
      </c>
      <c r="U942" s="33">
        <v>29.29</v>
      </c>
      <c r="V942" s="33">
        <v>29.83</v>
      </c>
      <c r="W942" s="33">
        <v>30</v>
      </c>
      <c r="X942" s="33">
        <v>29.97</v>
      </c>
      <c r="Y942" s="33">
        <v>29.91</v>
      </c>
      <c r="Z942" s="33">
        <v>29.48</v>
      </c>
      <c r="AA942" s="33">
        <v>29.21</v>
      </c>
      <c r="AB942" s="33">
        <v>29.37</v>
      </c>
      <c r="AC942" s="33">
        <v>34.090000000000003</v>
      </c>
      <c r="AD942" s="33">
        <v>32.83</v>
      </c>
      <c r="AE942" s="33">
        <v>30.38</v>
      </c>
      <c r="AF942" s="34"/>
      <c r="AG942" s="34"/>
      <c r="AH942" s="34"/>
      <c r="AI942" s="34"/>
    </row>
    <row r="943" spans="1:35" ht="14.5" x14ac:dyDescent="0.35">
      <c r="A943" s="8" t="str">
        <f t="shared" si="17"/>
        <v>SozialquotePolen</v>
      </c>
      <c r="B943" s="8">
        <v>943</v>
      </c>
      <c r="C943" s="32" t="s">
        <v>290</v>
      </c>
      <c r="D943" s="32" t="s">
        <v>21</v>
      </c>
      <c r="E943" s="32" t="s">
        <v>61</v>
      </c>
      <c r="F943" s="32" t="s">
        <v>67</v>
      </c>
      <c r="G943" s="32" t="s">
        <v>32</v>
      </c>
      <c r="H943" s="32" t="s">
        <v>371</v>
      </c>
      <c r="I943" s="33">
        <v>19.55</v>
      </c>
      <c r="J943" s="33">
        <v>20.92</v>
      </c>
      <c r="K943" s="33">
        <v>21.04</v>
      </c>
      <c r="L943" s="33">
        <v>20.92</v>
      </c>
      <c r="M943" s="33">
        <v>20.329999999999998</v>
      </c>
      <c r="N943" s="33">
        <v>20.02</v>
      </c>
      <c r="O943" s="33">
        <v>19.670000000000002</v>
      </c>
      <c r="P943" s="33">
        <v>18.440000000000001</v>
      </c>
      <c r="Q943" s="33">
        <v>19.350000000000001</v>
      </c>
      <c r="R943" s="33">
        <v>20.34</v>
      </c>
      <c r="S943" s="33">
        <v>19.86</v>
      </c>
      <c r="T943" s="33">
        <v>18.86</v>
      </c>
      <c r="U943" s="33">
        <v>19.07</v>
      </c>
      <c r="V943" s="33">
        <v>19.89</v>
      </c>
      <c r="W943" s="33">
        <v>19.53</v>
      </c>
      <c r="X943" s="33">
        <v>19.420000000000002</v>
      </c>
      <c r="Y943" s="33">
        <v>21.09</v>
      </c>
      <c r="Z943" s="33">
        <v>20.32</v>
      </c>
      <c r="AA943" s="33">
        <v>19.670000000000002</v>
      </c>
      <c r="AB943" s="33">
        <v>21.19</v>
      </c>
      <c r="AC943" s="33">
        <v>23.65</v>
      </c>
      <c r="AD943" s="33">
        <v>22.87</v>
      </c>
      <c r="AE943" s="33">
        <v>21.12</v>
      </c>
      <c r="AF943" s="34"/>
      <c r="AG943" s="34"/>
      <c r="AH943" s="34"/>
      <c r="AI943" s="34"/>
    </row>
    <row r="944" spans="1:35" ht="14.5" x14ac:dyDescent="0.35">
      <c r="A944" s="8" t="str">
        <f t="shared" si="17"/>
        <v>SozialquotePortugal</v>
      </c>
      <c r="B944" s="8">
        <v>944</v>
      </c>
      <c r="C944" s="32" t="s">
        <v>290</v>
      </c>
      <c r="D944" s="32" t="s">
        <v>7</v>
      </c>
      <c r="E944" s="32" t="s">
        <v>61</v>
      </c>
      <c r="F944" s="32" t="s">
        <v>67</v>
      </c>
      <c r="G944" s="32" t="s">
        <v>32</v>
      </c>
      <c r="H944" s="32" t="s">
        <v>371</v>
      </c>
      <c r="I944" s="33">
        <v>20.69</v>
      </c>
      <c r="J944" s="33">
        <v>21.66</v>
      </c>
      <c r="K944" s="33">
        <v>22.48</v>
      </c>
      <c r="L944" s="33">
        <v>22.82</v>
      </c>
      <c r="M944" s="33">
        <v>23.38</v>
      </c>
      <c r="N944" s="33">
        <v>23.84</v>
      </c>
      <c r="O944" s="33">
        <v>23.71</v>
      </c>
      <c r="P944" s="33">
        <v>23.05</v>
      </c>
      <c r="Q944" s="33">
        <v>23.38</v>
      </c>
      <c r="R944" s="33">
        <v>25.79</v>
      </c>
      <c r="S944" s="33">
        <v>25.78</v>
      </c>
      <c r="T944" s="33">
        <v>25.74</v>
      </c>
      <c r="U944" s="33">
        <v>26.36</v>
      </c>
      <c r="V944" s="33">
        <v>27.55</v>
      </c>
      <c r="W944" s="33">
        <v>26.85</v>
      </c>
      <c r="X944" s="33">
        <v>25.75</v>
      </c>
      <c r="Y944" s="33">
        <v>25.1</v>
      </c>
      <c r="Z944" s="33">
        <v>24.68</v>
      </c>
      <c r="AA944" s="33">
        <v>24.03</v>
      </c>
      <c r="AB944" s="33">
        <v>23.99</v>
      </c>
      <c r="AC944" s="33">
        <v>27.43</v>
      </c>
      <c r="AD944" s="33">
        <v>26.78</v>
      </c>
      <c r="AE944" s="33">
        <v>24.67</v>
      </c>
      <c r="AF944" s="34"/>
      <c r="AG944" s="34"/>
      <c r="AH944" s="34"/>
      <c r="AI944" s="34"/>
    </row>
    <row r="945" spans="1:35" ht="14.5" x14ac:dyDescent="0.35">
      <c r="A945" s="8" t="str">
        <f t="shared" si="17"/>
        <v>SozialquoteRumänien</v>
      </c>
      <c r="B945" s="8">
        <v>945</v>
      </c>
      <c r="C945" s="32" t="s">
        <v>290</v>
      </c>
      <c r="D945" s="32" t="s">
        <v>99</v>
      </c>
      <c r="E945" s="32" t="s">
        <v>61</v>
      </c>
      <c r="F945" s="32" t="s">
        <v>67</v>
      </c>
      <c r="G945" s="32" t="s">
        <v>32</v>
      </c>
      <c r="H945" s="32" t="s">
        <v>371</v>
      </c>
      <c r="I945" s="33">
        <v>13.05</v>
      </c>
      <c r="J945" s="33">
        <v>12.84</v>
      </c>
      <c r="K945" s="33">
        <v>13.54</v>
      </c>
      <c r="L945" s="33">
        <v>13.43</v>
      </c>
      <c r="M945" s="33">
        <v>12.96</v>
      </c>
      <c r="N945" s="33">
        <v>13.55</v>
      </c>
      <c r="O945" s="33">
        <v>12.93</v>
      </c>
      <c r="P945" s="33">
        <v>13.26</v>
      </c>
      <c r="Q945" s="33">
        <v>13.69</v>
      </c>
      <c r="R945" s="33">
        <v>16.25</v>
      </c>
      <c r="S945" s="33">
        <v>17.100000000000001</v>
      </c>
      <c r="T945" s="33">
        <v>15.78</v>
      </c>
      <c r="U945" s="33">
        <v>14.72</v>
      </c>
      <c r="V945" s="33">
        <v>15.01</v>
      </c>
      <c r="W945" s="33">
        <v>14.74</v>
      </c>
      <c r="X945" s="33">
        <v>14.58</v>
      </c>
      <c r="Y945" s="33">
        <v>14.87</v>
      </c>
      <c r="Z945" s="33">
        <v>14.88</v>
      </c>
      <c r="AA945" s="33">
        <v>14.9</v>
      </c>
      <c r="AB945" s="33">
        <v>15.22</v>
      </c>
      <c r="AC945" s="33">
        <v>17.71</v>
      </c>
      <c r="AD945" s="33">
        <v>16.64</v>
      </c>
      <c r="AE945" s="33">
        <v>16.36</v>
      </c>
      <c r="AF945" s="34"/>
      <c r="AG945" s="34"/>
      <c r="AH945" s="34"/>
      <c r="AI945" s="34"/>
    </row>
    <row r="946" spans="1:35" ht="14.5" x14ac:dyDescent="0.35">
      <c r="A946" s="8" t="str">
        <f t="shared" si="17"/>
        <v>SozialquoteSchweden</v>
      </c>
      <c r="B946" s="8">
        <v>946</v>
      </c>
      <c r="C946" s="32" t="s">
        <v>290</v>
      </c>
      <c r="D946" s="32" t="s">
        <v>13</v>
      </c>
      <c r="E946" s="32" t="s">
        <v>61</v>
      </c>
      <c r="F946" s="32" t="s">
        <v>67</v>
      </c>
      <c r="G946" s="32" t="s">
        <v>32</v>
      </c>
      <c r="H946" s="32" t="s">
        <v>371</v>
      </c>
      <c r="I946" s="33">
        <v>27.98</v>
      </c>
      <c r="J946" s="33">
        <v>28.39</v>
      </c>
      <c r="K946" s="33">
        <v>29.21</v>
      </c>
      <c r="L946" s="33">
        <v>30.1</v>
      </c>
      <c r="M946" s="33">
        <v>29.51</v>
      </c>
      <c r="N946" s="33">
        <v>29.26</v>
      </c>
      <c r="O946" s="33">
        <v>28.42</v>
      </c>
      <c r="P946" s="33">
        <v>27.29</v>
      </c>
      <c r="Q946" s="33">
        <v>27.86</v>
      </c>
      <c r="R946" s="33">
        <v>29.94</v>
      </c>
      <c r="S946" s="33">
        <v>28.52</v>
      </c>
      <c r="T946" s="33">
        <v>28.12</v>
      </c>
      <c r="U946" s="33">
        <v>29.16</v>
      </c>
      <c r="V946" s="33">
        <v>29.95</v>
      </c>
      <c r="W946" s="33">
        <v>29.55</v>
      </c>
      <c r="X946" s="33">
        <v>29.14</v>
      </c>
      <c r="Y946" s="33">
        <v>29.48</v>
      </c>
      <c r="Z946" s="33">
        <v>28.99</v>
      </c>
      <c r="AA946" s="33">
        <v>28.53</v>
      </c>
      <c r="AB946" s="33">
        <v>27.86</v>
      </c>
      <c r="AC946" s="33">
        <v>29.47</v>
      </c>
      <c r="AD946" s="33">
        <v>27.96</v>
      </c>
      <c r="AE946" s="33">
        <v>27.23</v>
      </c>
      <c r="AF946" s="34"/>
      <c r="AG946" s="34"/>
      <c r="AH946" s="34"/>
      <c r="AI946" s="34"/>
    </row>
    <row r="947" spans="1:35" ht="14.5" x14ac:dyDescent="0.35">
      <c r="A947" s="8" t="str">
        <f t="shared" si="17"/>
        <v>SozialquoteSlowakei</v>
      </c>
      <c r="B947" s="8">
        <v>947</v>
      </c>
      <c r="C947" s="32" t="s">
        <v>290</v>
      </c>
      <c r="D947" s="32" t="s">
        <v>23</v>
      </c>
      <c r="E947" s="32" t="s">
        <v>61</v>
      </c>
      <c r="F947" s="32" t="s">
        <v>67</v>
      </c>
      <c r="G947" s="32" t="s">
        <v>32</v>
      </c>
      <c r="H947" s="32" t="s">
        <v>371</v>
      </c>
      <c r="I947" s="33">
        <v>19.09</v>
      </c>
      <c r="J947" s="33">
        <v>18.670000000000002</v>
      </c>
      <c r="K947" s="33">
        <v>18.82</v>
      </c>
      <c r="L947" s="33">
        <v>18</v>
      </c>
      <c r="M947" s="33">
        <v>16.829999999999998</v>
      </c>
      <c r="N947" s="33">
        <v>16.11</v>
      </c>
      <c r="O947" s="33">
        <v>15.96</v>
      </c>
      <c r="P947" s="33">
        <v>15.66</v>
      </c>
      <c r="Q947" s="33">
        <v>15.68</v>
      </c>
      <c r="R947" s="33">
        <v>18.43</v>
      </c>
      <c r="S947" s="33">
        <v>17.920000000000002</v>
      </c>
      <c r="T947" s="33">
        <v>17.54</v>
      </c>
      <c r="U947" s="33">
        <v>17.77</v>
      </c>
      <c r="V947" s="33">
        <v>18.22</v>
      </c>
      <c r="W947" s="33">
        <v>18.41</v>
      </c>
      <c r="X947" s="33">
        <v>17.93</v>
      </c>
      <c r="Y947" s="33">
        <v>18.34</v>
      </c>
      <c r="Z947" s="33">
        <v>18.170000000000002</v>
      </c>
      <c r="AA947" s="33">
        <v>17.899999999999999</v>
      </c>
      <c r="AB947" s="33">
        <v>17.84</v>
      </c>
      <c r="AC947" s="33">
        <v>19.579999999999998</v>
      </c>
      <c r="AD947" s="33">
        <v>19.36</v>
      </c>
      <c r="AE947" s="33">
        <v>18.23</v>
      </c>
      <c r="AF947" s="34"/>
      <c r="AG947" s="34"/>
      <c r="AH947" s="34"/>
      <c r="AI947" s="34"/>
    </row>
    <row r="948" spans="1:35" ht="14.5" x14ac:dyDescent="0.35">
      <c r="A948" s="8" t="str">
        <f t="shared" si="17"/>
        <v>SozialquoteSlowenien</v>
      </c>
      <c r="B948" s="8">
        <v>948</v>
      </c>
      <c r="C948" s="32" t="s">
        <v>290</v>
      </c>
      <c r="D948" s="32" t="s">
        <v>26</v>
      </c>
      <c r="E948" s="32" t="s">
        <v>61</v>
      </c>
      <c r="F948" s="32" t="s">
        <v>67</v>
      </c>
      <c r="G948" s="32" t="s">
        <v>32</v>
      </c>
      <c r="H948" s="32" t="s">
        <v>371</v>
      </c>
      <c r="I948" s="33">
        <v>23.92</v>
      </c>
      <c r="J948" s="33">
        <v>24.18</v>
      </c>
      <c r="K948" s="33">
        <v>24.25</v>
      </c>
      <c r="L948" s="33">
        <v>23.48</v>
      </c>
      <c r="M948" s="33">
        <v>23.06</v>
      </c>
      <c r="N948" s="33">
        <v>22.88</v>
      </c>
      <c r="O948" s="33">
        <v>22.52</v>
      </c>
      <c r="P948" s="33">
        <v>21.07</v>
      </c>
      <c r="Q948" s="33">
        <v>21.09</v>
      </c>
      <c r="R948" s="33">
        <v>23.97</v>
      </c>
      <c r="S948" s="33">
        <v>24.56</v>
      </c>
      <c r="T948" s="33">
        <v>24.61</v>
      </c>
      <c r="U948" s="33">
        <v>24.95</v>
      </c>
      <c r="V948" s="33">
        <v>24.86</v>
      </c>
      <c r="W948" s="33">
        <v>24.12</v>
      </c>
      <c r="X948" s="33">
        <v>23.98</v>
      </c>
      <c r="Y948" s="33">
        <v>23.49</v>
      </c>
      <c r="Z948" s="33">
        <v>22.82</v>
      </c>
      <c r="AA948" s="33">
        <v>22.4</v>
      </c>
      <c r="AB948" s="33">
        <v>22.43</v>
      </c>
      <c r="AC948" s="33">
        <v>26.38</v>
      </c>
      <c r="AD948" s="33">
        <v>25.24</v>
      </c>
      <c r="AE948" s="33">
        <v>24.25</v>
      </c>
      <c r="AF948" s="34"/>
      <c r="AG948" s="34"/>
      <c r="AH948" s="34"/>
      <c r="AI948" s="34"/>
    </row>
    <row r="949" spans="1:35" ht="14.5" x14ac:dyDescent="0.35">
      <c r="A949" s="8" t="str">
        <f t="shared" si="17"/>
        <v>SozialquoteSpanien</v>
      </c>
      <c r="B949" s="8">
        <v>949</v>
      </c>
      <c r="C949" s="32" t="s">
        <v>290</v>
      </c>
      <c r="D949" s="32" t="s">
        <v>8</v>
      </c>
      <c r="E949" s="32" t="s">
        <v>61</v>
      </c>
      <c r="F949" s="32" t="s">
        <v>67</v>
      </c>
      <c r="G949" s="32" t="s">
        <v>32</v>
      </c>
      <c r="H949" s="32" t="s">
        <v>371</v>
      </c>
      <c r="I949" s="33">
        <v>19.46</v>
      </c>
      <c r="J949" s="33">
        <v>19.13</v>
      </c>
      <c r="K949" s="33">
        <v>19.48</v>
      </c>
      <c r="L949" s="33">
        <v>19.79</v>
      </c>
      <c r="M949" s="33">
        <v>19.89</v>
      </c>
      <c r="N949" s="33">
        <v>20.149999999999999</v>
      </c>
      <c r="O949" s="33">
        <v>20.100000000000001</v>
      </c>
      <c r="P949" s="33">
        <v>20.32</v>
      </c>
      <c r="Q949" s="33">
        <v>21.5</v>
      </c>
      <c r="R949" s="33">
        <v>24.58</v>
      </c>
      <c r="S949" s="33">
        <v>24.72</v>
      </c>
      <c r="T949" s="33">
        <v>25.37</v>
      </c>
      <c r="U949" s="33">
        <v>25.57</v>
      </c>
      <c r="V949" s="33">
        <v>25.82</v>
      </c>
      <c r="W949" s="33">
        <v>25.36</v>
      </c>
      <c r="X949" s="33">
        <v>24.49</v>
      </c>
      <c r="Y949" s="33">
        <v>23.65</v>
      </c>
      <c r="Z949" s="33">
        <v>23.27</v>
      </c>
      <c r="AA949" s="33">
        <v>23.42</v>
      </c>
      <c r="AB949" s="33">
        <v>23.95</v>
      </c>
      <c r="AC949" s="33">
        <v>29.78</v>
      </c>
      <c r="AD949" s="33">
        <v>27.78</v>
      </c>
      <c r="AE949" s="33">
        <v>25.87</v>
      </c>
      <c r="AF949" s="34"/>
      <c r="AG949" s="34"/>
      <c r="AH949" s="34"/>
      <c r="AI949" s="34"/>
    </row>
    <row r="950" spans="1:35" ht="14.5" x14ac:dyDescent="0.35">
      <c r="A950" s="8" t="str">
        <f t="shared" si="17"/>
        <v>SozialquoteTschechische Republik</v>
      </c>
      <c r="B950" s="8">
        <v>950</v>
      </c>
      <c r="C950" s="32" t="s">
        <v>290</v>
      </c>
      <c r="D950" s="32" t="s">
        <v>22</v>
      </c>
      <c r="E950" s="32" t="s">
        <v>61</v>
      </c>
      <c r="F950" s="32" t="s">
        <v>67</v>
      </c>
      <c r="G950" s="32" t="s">
        <v>32</v>
      </c>
      <c r="H950" s="32" t="s">
        <v>371</v>
      </c>
      <c r="I950" s="33">
        <v>17.8</v>
      </c>
      <c r="J950" s="33">
        <v>17.649999999999999</v>
      </c>
      <c r="K950" s="33">
        <v>18.39</v>
      </c>
      <c r="L950" s="33">
        <v>18.41</v>
      </c>
      <c r="M950" s="33">
        <v>17.670000000000002</v>
      </c>
      <c r="N950" s="33">
        <v>17.809999999999999</v>
      </c>
      <c r="O950" s="33">
        <v>17.46</v>
      </c>
      <c r="P950" s="33">
        <v>17.48</v>
      </c>
      <c r="Q950" s="33">
        <v>17.78</v>
      </c>
      <c r="R950" s="33">
        <v>19.96</v>
      </c>
      <c r="S950" s="33">
        <v>19.62</v>
      </c>
      <c r="T950" s="33">
        <v>19.690000000000001</v>
      </c>
      <c r="U950" s="33">
        <v>20.18</v>
      </c>
      <c r="V950" s="33">
        <v>19.82</v>
      </c>
      <c r="W950" s="33">
        <v>19.37</v>
      </c>
      <c r="X950" s="33">
        <v>18.72</v>
      </c>
      <c r="Y950" s="33">
        <v>18.559999999999999</v>
      </c>
      <c r="Z950" s="33">
        <v>18.09</v>
      </c>
      <c r="AA950" s="33">
        <v>18.239999999999998</v>
      </c>
      <c r="AB950" s="33">
        <v>18.489999999999998</v>
      </c>
      <c r="AC950" s="33">
        <v>21.51</v>
      </c>
      <c r="AD950" s="33">
        <v>21.18</v>
      </c>
      <c r="AE950" s="33">
        <v>19.940000000000001</v>
      </c>
      <c r="AF950" s="34"/>
      <c r="AG950" s="34"/>
      <c r="AH950" s="34"/>
      <c r="AI950" s="34"/>
    </row>
    <row r="951" spans="1:35" ht="14.5" x14ac:dyDescent="0.35">
      <c r="A951" s="8" t="str">
        <f t="shared" si="17"/>
        <v>SozialquoteUngarn</v>
      </c>
      <c r="B951" s="8">
        <v>951</v>
      </c>
      <c r="C951" s="32" t="s">
        <v>290</v>
      </c>
      <c r="D951" s="32" t="s">
        <v>24</v>
      </c>
      <c r="E951" s="32" t="s">
        <v>61</v>
      </c>
      <c r="F951" s="32" t="s">
        <v>67</v>
      </c>
      <c r="G951" s="32" t="s">
        <v>32</v>
      </c>
      <c r="H951" s="32" t="s">
        <v>371</v>
      </c>
      <c r="I951" s="33">
        <v>19.59</v>
      </c>
      <c r="J951" s="33">
        <v>19.100000000000001</v>
      </c>
      <c r="K951" s="33">
        <v>20.07</v>
      </c>
      <c r="L951" s="33">
        <v>20.9</v>
      </c>
      <c r="M951" s="33">
        <v>20.350000000000001</v>
      </c>
      <c r="N951" s="33">
        <v>21.34</v>
      </c>
      <c r="O951" s="33">
        <v>21.85</v>
      </c>
      <c r="P951" s="33">
        <v>22.03</v>
      </c>
      <c r="Q951" s="33">
        <v>22.29</v>
      </c>
      <c r="R951" s="33">
        <v>22.64</v>
      </c>
      <c r="S951" s="33">
        <v>22.31</v>
      </c>
      <c r="T951" s="33">
        <v>21.44</v>
      </c>
      <c r="U951" s="33">
        <v>21.13</v>
      </c>
      <c r="V951" s="33">
        <v>20.69</v>
      </c>
      <c r="W951" s="33">
        <v>19.690000000000001</v>
      </c>
      <c r="X951" s="33">
        <v>18.96</v>
      </c>
      <c r="Y951" s="33">
        <v>18.79</v>
      </c>
      <c r="Z951" s="33">
        <v>18.18</v>
      </c>
      <c r="AA951" s="33">
        <v>17.59</v>
      </c>
      <c r="AB951" s="33">
        <v>16.61</v>
      </c>
      <c r="AC951" s="33">
        <v>18.3</v>
      </c>
      <c r="AD951" s="33">
        <v>17.75</v>
      </c>
      <c r="AE951" s="33">
        <v>16.72</v>
      </c>
      <c r="AF951" s="34"/>
      <c r="AG951" s="34"/>
      <c r="AH951" s="34"/>
      <c r="AI951" s="34"/>
    </row>
    <row r="952" spans="1:35" ht="14.5" x14ac:dyDescent="0.35">
      <c r="A952" s="8" t="str">
        <f t="shared" si="17"/>
        <v>SozialquoteVereinigtes Königreich Großbritannien und Nordirland</v>
      </c>
      <c r="B952" s="8">
        <v>952</v>
      </c>
      <c r="C952" s="32" t="s">
        <v>290</v>
      </c>
      <c r="D952" s="32" t="s">
        <v>57</v>
      </c>
      <c r="E952" s="32" t="s">
        <v>61</v>
      </c>
      <c r="F952" s="32" t="s">
        <v>67</v>
      </c>
      <c r="G952" s="32" t="s">
        <v>32</v>
      </c>
      <c r="H952" s="32" t="s">
        <v>371</v>
      </c>
      <c r="I952" s="33">
        <v>23.27</v>
      </c>
      <c r="J952" s="33">
        <v>23.83</v>
      </c>
      <c r="K952" s="33">
        <v>23.01</v>
      </c>
      <c r="L952" s="33">
        <v>25.11</v>
      </c>
      <c r="M952" s="33">
        <v>25.44</v>
      </c>
      <c r="N952" s="33">
        <v>26.11</v>
      </c>
      <c r="O952" s="33">
        <v>26.08</v>
      </c>
      <c r="P952" s="33">
        <v>24.67</v>
      </c>
      <c r="Q952" s="33">
        <v>25.55</v>
      </c>
      <c r="R952" s="33">
        <v>28.24</v>
      </c>
      <c r="S952" s="33">
        <v>28.48</v>
      </c>
      <c r="T952" s="33">
        <v>28.59</v>
      </c>
      <c r="U952" s="33">
        <v>28.64</v>
      </c>
      <c r="V952" s="33">
        <v>28.01</v>
      </c>
      <c r="W952" s="33">
        <v>27.2</v>
      </c>
      <c r="X952" s="33">
        <v>27.29</v>
      </c>
      <c r="Y952" s="33">
        <v>25.86</v>
      </c>
      <c r="Z952" s="33">
        <v>26.3</v>
      </c>
      <c r="AA952" s="33">
        <v>25.7</v>
      </c>
      <c r="AB952" s="33">
        <v>19.513000000000002</v>
      </c>
      <c r="AC952" s="33">
        <v>22.488</v>
      </c>
      <c r="AD952" s="33">
        <v>22.1</v>
      </c>
      <c r="AE952" s="34"/>
      <c r="AF952" s="34"/>
      <c r="AG952" s="34"/>
      <c r="AH952" s="34"/>
      <c r="AI952" s="34"/>
    </row>
    <row r="953" spans="1:35" ht="14.5" x14ac:dyDescent="0.35">
      <c r="A953" s="8" t="str">
        <f t="shared" si="17"/>
        <v>SozialquoteZypern</v>
      </c>
      <c r="B953" s="8">
        <v>953</v>
      </c>
      <c r="C953" s="32" t="s">
        <v>290</v>
      </c>
      <c r="D953" s="32" t="s">
        <v>30</v>
      </c>
      <c r="E953" s="32" t="s">
        <v>61</v>
      </c>
      <c r="F953" s="32" t="s">
        <v>67</v>
      </c>
      <c r="G953" s="32" t="s">
        <v>32</v>
      </c>
      <c r="H953" s="32" t="s">
        <v>371</v>
      </c>
      <c r="I953" s="33">
        <v>13.67</v>
      </c>
      <c r="J953" s="33">
        <v>13.79</v>
      </c>
      <c r="K953" s="33">
        <v>14.93</v>
      </c>
      <c r="L953" s="33">
        <v>16.7</v>
      </c>
      <c r="M953" s="33">
        <v>16.399999999999999</v>
      </c>
      <c r="N953" s="33">
        <v>16.59</v>
      </c>
      <c r="O953" s="33">
        <v>16.71</v>
      </c>
      <c r="P953" s="33">
        <v>16.420000000000002</v>
      </c>
      <c r="Q953" s="33">
        <v>17.55</v>
      </c>
      <c r="R953" s="33">
        <v>19.079999999999998</v>
      </c>
      <c r="S953" s="33">
        <v>18.61</v>
      </c>
      <c r="T953" s="33">
        <v>20.03</v>
      </c>
      <c r="U953" s="33">
        <v>20.83</v>
      </c>
      <c r="V953" s="33">
        <v>22.92</v>
      </c>
      <c r="W953" s="33">
        <v>20.09</v>
      </c>
      <c r="X953" s="33">
        <v>19.899999999999999</v>
      </c>
      <c r="Y953" s="33">
        <v>19.309999999999999</v>
      </c>
      <c r="Z953" s="33">
        <v>18.309999999999999</v>
      </c>
      <c r="AA953" s="33">
        <v>17.64</v>
      </c>
      <c r="AB953" s="33">
        <v>18.489999999999998</v>
      </c>
      <c r="AC953" s="33">
        <v>24.57</v>
      </c>
      <c r="AD953" s="33">
        <v>22.3</v>
      </c>
      <c r="AE953" s="33">
        <v>20.98</v>
      </c>
      <c r="AF953" s="34"/>
      <c r="AG953" s="34"/>
      <c r="AH953" s="34"/>
      <c r="AI953" s="34"/>
    </row>
    <row r="954" spans="1:35" ht="14.5" x14ac:dyDescent="0.35">
      <c r="A954" s="8" t="str">
        <f t="shared" si="17"/>
        <v>StaatsausgabenquoteBelgien</v>
      </c>
      <c r="B954" s="8">
        <v>954</v>
      </c>
      <c r="C954" s="32" t="s">
        <v>303</v>
      </c>
      <c r="D954" s="32" t="s">
        <v>9</v>
      </c>
      <c r="E954" s="32" t="s">
        <v>61</v>
      </c>
      <c r="F954" s="32" t="s">
        <v>343</v>
      </c>
      <c r="G954" s="32" t="s">
        <v>32</v>
      </c>
      <c r="H954" s="32" t="s">
        <v>376</v>
      </c>
      <c r="I954" s="33">
        <v>49.398306599999998</v>
      </c>
      <c r="J954" s="33">
        <v>49.379366900000001</v>
      </c>
      <c r="K954" s="33">
        <v>49.903551899999997</v>
      </c>
      <c r="L954" s="33">
        <v>51.047367700000002</v>
      </c>
      <c r="M954" s="33">
        <v>49.318896299999999</v>
      </c>
      <c r="N954" s="33">
        <v>51.861967700000001</v>
      </c>
      <c r="O954" s="33">
        <v>48.789379699999998</v>
      </c>
      <c r="P954" s="33">
        <v>48.562928300000003</v>
      </c>
      <c r="Q954" s="33">
        <v>50.775324400000002</v>
      </c>
      <c r="R954" s="33">
        <v>54.530390799999999</v>
      </c>
      <c r="S954" s="33">
        <v>53.902435400000002</v>
      </c>
      <c r="T954" s="33">
        <v>55.027255799999999</v>
      </c>
      <c r="U954" s="33">
        <v>56.245107099999998</v>
      </c>
      <c r="V954" s="33">
        <v>55.902049699999999</v>
      </c>
      <c r="W954" s="33">
        <v>55.416570100000001</v>
      </c>
      <c r="X954" s="33">
        <v>53.880944700000001</v>
      </c>
      <c r="Y954" s="33">
        <v>53.378357399999999</v>
      </c>
      <c r="Z954" s="33">
        <v>52.254316099999997</v>
      </c>
      <c r="AA954" s="33">
        <v>52.451033899999999</v>
      </c>
      <c r="AB954" s="33">
        <v>51.751369099999998</v>
      </c>
      <c r="AC954" s="33">
        <v>58.452975500000001</v>
      </c>
      <c r="AD954" s="33">
        <v>54.930742299999999</v>
      </c>
      <c r="AE954" s="33">
        <v>52.240784900000001</v>
      </c>
      <c r="AF954" s="33">
        <v>53.259085800000001</v>
      </c>
      <c r="AG954" s="33">
        <v>53.842056999999997</v>
      </c>
      <c r="AH954" s="33">
        <v>53.793224500000001</v>
      </c>
      <c r="AI954" s="33">
        <v>53.988097699999997</v>
      </c>
    </row>
    <row r="955" spans="1:35" ht="14.5" x14ac:dyDescent="0.35">
      <c r="A955" s="8" t="str">
        <f t="shared" si="17"/>
        <v>StaatsausgabenquoteBulgarien</v>
      </c>
      <c r="B955" s="8">
        <v>955</v>
      </c>
      <c r="C955" s="32" t="s">
        <v>303</v>
      </c>
      <c r="D955" s="32" t="s">
        <v>25</v>
      </c>
      <c r="E955" s="32" t="s">
        <v>61</v>
      </c>
      <c r="F955" s="32" t="s">
        <v>343</v>
      </c>
      <c r="G955" s="32" t="s">
        <v>32</v>
      </c>
      <c r="H955" s="32" t="s">
        <v>376</v>
      </c>
      <c r="I955" s="33">
        <v>42.981872299999999</v>
      </c>
      <c r="J955" s="33">
        <v>40.630670799999997</v>
      </c>
      <c r="K955" s="33">
        <v>39.108026099999996</v>
      </c>
      <c r="L955" s="33">
        <v>38.570977399999997</v>
      </c>
      <c r="M955" s="33">
        <v>37.821379399999998</v>
      </c>
      <c r="N955" s="33">
        <v>36.746733800000001</v>
      </c>
      <c r="O955" s="33">
        <v>33.660930999999998</v>
      </c>
      <c r="P955" s="33">
        <v>37.694924399999998</v>
      </c>
      <c r="Q955" s="33">
        <v>37.055309700000002</v>
      </c>
      <c r="R955" s="33">
        <v>39.2737397</v>
      </c>
      <c r="S955" s="33">
        <v>36.120799699999999</v>
      </c>
      <c r="T955" s="33">
        <v>33.698557999999998</v>
      </c>
      <c r="U955" s="33">
        <v>34.258507399999999</v>
      </c>
      <c r="V955" s="33">
        <v>37.757700499999999</v>
      </c>
      <c r="W955" s="33">
        <v>43.173139999999997</v>
      </c>
      <c r="X955" s="33">
        <v>40.3844353</v>
      </c>
      <c r="Y955" s="33">
        <v>34.772411900000002</v>
      </c>
      <c r="Z955" s="33">
        <v>34.790579200000003</v>
      </c>
      <c r="AA955" s="33">
        <v>37.003269699999997</v>
      </c>
      <c r="AB955" s="33">
        <v>36.444983100000002</v>
      </c>
      <c r="AC955" s="33">
        <v>41.3072564</v>
      </c>
      <c r="AD955" s="33">
        <v>41.461807499999999</v>
      </c>
      <c r="AE955" s="33">
        <v>41.221957500000002</v>
      </c>
      <c r="AF955" s="33">
        <v>38.792596400000001</v>
      </c>
      <c r="AG955" s="33">
        <v>40.462214400000001</v>
      </c>
      <c r="AH955" s="33">
        <v>41.343122999999999</v>
      </c>
      <c r="AI955" s="33">
        <v>41.6145292</v>
      </c>
    </row>
    <row r="956" spans="1:35" ht="14.5" x14ac:dyDescent="0.35">
      <c r="A956" s="8" t="str">
        <f t="shared" si="17"/>
        <v>StaatsausgabenquoteDänemark</v>
      </c>
      <c r="B956" s="8">
        <v>956</v>
      </c>
      <c r="C956" s="32" t="s">
        <v>303</v>
      </c>
      <c r="D956" s="32" t="s">
        <v>5</v>
      </c>
      <c r="E956" s="32" t="s">
        <v>61</v>
      </c>
      <c r="F956" s="32" t="s">
        <v>343</v>
      </c>
      <c r="G956" s="32" t="s">
        <v>32</v>
      </c>
      <c r="H956" s="32" t="s">
        <v>376</v>
      </c>
      <c r="I956" s="33">
        <v>52.869246599999997</v>
      </c>
      <c r="J956" s="33">
        <v>52.997117099999997</v>
      </c>
      <c r="K956" s="33">
        <v>53.097839299999997</v>
      </c>
      <c r="L956" s="33">
        <v>53.501326300000002</v>
      </c>
      <c r="M956" s="33">
        <v>52.789732299999997</v>
      </c>
      <c r="N956" s="33">
        <v>51.055024600000003</v>
      </c>
      <c r="O956" s="33">
        <v>49.710878999999998</v>
      </c>
      <c r="P956" s="33">
        <v>49.455054599999997</v>
      </c>
      <c r="Q956" s="33">
        <v>50.282837800000003</v>
      </c>
      <c r="R956" s="33">
        <v>56.328919300000003</v>
      </c>
      <c r="S956" s="33">
        <v>56.515217300000003</v>
      </c>
      <c r="T956" s="33">
        <v>56.290153500000002</v>
      </c>
      <c r="U956" s="33">
        <v>57.905647500000001</v>
      </c>
      <c r="V956" s="33">
        <v>55.580176399999999</v>
      </c>
      <c r="W956" s="33">
        <v>55.101720399999998</v>
      </c>
      <c r="X956" s="33">
        <v>54.418125199999999</v>
      </c>
      <c r="Y956" s="33">
        <v>52.351672299999997</v>
      </c>
      <c r="Z956" s="33">
        <v>50.601358900000001</v>
      </c>
      <c r="AA956" s="33">
        <v>50.754337900000003</v>
      </c>
      <c r="AB956" s="33">
        <v>49.807376499999997</v>
      </c>
      <c r="AC956" s="33">
        <v>53.339562800000003</v>
      </c>
      <c r="AD956" s="33">
        <v>49.429566299999998</v>
      </c>
      <c r="AE956" s="33">
        <v>44.894185700000001</v>
      </c>
      <c r="AF956" s="33">
        <v>46.8324359</v>
      </c>
      <c r="AG956" s="33">
        <v>47.896589499999997</v>
      </c>
      <c r="AH956" s="33">
        <v>48.290157800000003</v>
      </c>
      <c r="AI956" s="33">
        <v>48.767038300000003</v>
      </c>
    </row>
    <row r="957" spans="1:35" ht="14.5" x14ac:dyDescent="0.35">
      <c r="A957" s="8" t="str">
        <f t="shared" si="17"/>
        <v>StaatsausgabenquoteDeutschland</v>
      </c>
      <c r="B957" s="8">
        <v>957</v>
      </c>
      <c r="C957" s="32" t="s">
        <v>303</v>
      </c>
      <c r="D957" s="32" t="s">
        <v>2</v>
      </c>
      <c r="E957" s="32" t="s">
        <v>61</v>
      </c>
      <c r="F957" s="32" t="s">
        <v>343</v>
      </c>
      <c r="G957" s="32" t="s">
        <v>32</v>
      </c>
      <c r="H957" s="32" t="s">
        <v>376</v>
      </c>
      <c r="I957" s="33">
        <v>48.056732099999998</v>
      </c>
      <c r="J957" s="33">
        <v>47.652685200000001</v>
      </c>
      <c r="K957" s="33">
        <v>48.2440091</v>
      </c>
      <c r="L957" s="33">
        <v>48.5137517</v>
      </c>
      <c r="M957" s="33">
        <v>46.971705700000001</v>
      </c>
      <c r="N957" s="33">
        <v>46.8671072</v>
      </c>
      <c r="O957" s="33">
        <v>45.308839399999997</v>
      </c>
      <c r="P957" s="33">
        <v>43.539858899999999</v>
      </c>
      <c r="Q957" s="33">
        <v>44.417843099999999</v>
      </c>
      <c r="R957" s="33">
        <v>48.291854899999997</v>
      </c>
      <c r="S957" s="33">
        <v>48.114607499999998</v>
      </c>
      <c r="T957" s="33">
        <v>45.274709700000002</v>
      </c>
      <c r="U957" s="33">
        <v>45.083417300000001</v>
      </c>
      <c r="V957" s="33">
        <v>45.150804899999997</v>
      </c>
      <c r="W957" s="33">
        <v>44.497700299999998</v>
      </c>
      <c r="X957" s="33">
        <v>44.505792900000003</v>
      </c>
      <c r="Y957" s="33">
        <v>44.718611099999997</v>
      </c>
      <c r="Z957" s="33">
        <v>44.566285700000002</v>
      </c>
      <c r="AA957" s="33">
        <v>44.688717699999998</v>
      </c>
      <c r="AB957" s="33">
        <v>45.563498600000003</v>
      </c>
      <c r="AC957" s="33">
        <v>51.129805599999997</v>
      </c>
      <c r="AD957" s="33">
        <v>50.709160400000002</v>
      </c>
      <c r="AE957" s="33">
        <v>49.001985400000002</v>
      </c>
      <c r="AF957" s="33">
        <v>48.3800217</v>
      </c>
      <c r="AG957" s="33">
        <v>48.923458799999999</v>
      </c>
      <c r="AH957" s="33">
        <v>49.108774699999998</v>
      </c>
      <c r="AI957" s="33">
        <v>48.918953000000002</v>
      </c>
    </row>
    <row r="958" spans="1:35" ht="14.5" x14ac:dyDescent="0.35">
      <c r="A958" s="8" t="str">
        <f t="shared" si="17"/>
        <v>StaatsausgabenquoteEstland</v>
      </c>
      <c r="B958" s="8">
        <v>958</v>
      </c>
      <c r="C958" s="32" t="s">
        <v>303</v>
      </c>
      <c r="D958" s="32" t="s">
        <v>18</v>
      </c>
      <c r="E958" s="32" t="s">
        <v>61</v>
      </c>
      <c r="F958" s="32" t="s">
        <v>343</v>
      </c>
      <c r="G958" s="32" t="s">
        <v>32</v>
      </c>
      <c r="H958" s="32" t="s">
        <v>376</v>
      </c>
      <c r="I958" s="33">
        <v>36.366346700000001</v>
      </c>
      <c r="J958" s="33">
        <v>35.281547699999997</v>
      </c>
      <c r="K958" s="33">
        <v>35.866456399999997</v>
      </c>
      <c r="L958" s="33">
        <v>35.049750099999997</v>
      </c>
      <c r="M958" s="33">
        <v>34.080056300000003</v>
      </c>
      <c r="N958" s="33">
        <v>33.7139855</v>
      </c>
      <c r="O958" s="33">
        <v>33.4945576</v>
      </c>
      <c r="P958" s="33">
        <v>33.843103599999999</v>
      </c>
      <c r="Q958" s="33">
        <v>39.5488997</v>
      </c>
      <c r="R958" s="33">
        <v>46.0978706</v>
      </c>
      <c r="S958" s="33">
        <v>40.696605599999998</v>
      </c>
      <c r="T958" s="33">
        <v>37.621865200000002</v>
      </c>
      <c r="U958" s="33">
        <v>39.391680899999997</v>
      </c>
      <c r="V958" s="33">
        <v>38.3066946</v>
      </c>
      <c r="W958" s="33">
        <v>37.553558500000001</v>
      </c>
      <c r="X958" s="33">
        <v>39.256328099999998</v>
      </c>
      <c r="Y958" s="33">
        <v>38.904031600000003</v>
      </c>
      <c r="Z958" s="33">
        <v>38.857350599999997</v>
      </c>
      <c r="AA958" s="33">
        <v>38.821838</v>
      </c>
      <c r="AB958" s="33">
        <v>39.120105799999997</v>
      </c>
      <c r="AC958" s="33">
        <v>44.738400300000002</v>
      </c>
      <c r="AD958" s="33">
        <v>42.093715000000003</v>
      </c>
      <c r="AE958" s="33">
        <v>39.9653645</v>
      </c>
      <c r="AF958" s="33">
        <v>43.259653800000002</v>
      </c>
      <c r="AG958" s="33">
        <v>44.774336099999999</v>
      </c>
      <c r="AH958" s="33">
        <v>46.251570200000003</v>
      </c>
      <c r="AI958" s="33">
        <v>46.535393200000001</v>
      </c>
    </row>
    <row r="959" spans="1:35" ht="14.5" x14ac:dyDescent="0.35">
      <c r="A959" s="8" t="str">
        <f t="shared" si="17"/>
        <v>StaatsausgabenquoteEU27</v>
      </c>
      <c r="B959" s="8">
        <v>959</v>
      </c>
      <c r="C959" s="32" t="s">
        <v>303</v>
      </c>
      <c r="D959" s="32" t="s">
        <v>367</v>
      </c>
      <c r="E959" s="32" t="s">
        <v>61</v>
      </c>
      <c r="F959" s="32" t="s">
        <v>343</v>
      </c>
      <c r="G959" s="32" t="s">
        <v>32</v>
      </c>
      <c r="H959" s="32" t="s">
        <v>376</v>
      </c>
      <c r="I959" s="33">
        <v>47.426986900000003</v>
      </c>
      <c r="J959" s="33">
        <v>47.407727100000002</v>
      </c>
      <c r="K959" s="33">
        <v>47.780825200000002</v>
      </c>
      <c r="L959" s="33">
        <v>48.1316007</v>
      </c>
      <c r="M959" s="33">
        <v>47.4096616</v>
      </c>
      <c r="N959" s="33">
        <v>47.232321200000001</v>
      </c>
      <c r="O959" s="33">
        <v>46.560901299999998</v>
      </c>
      <c r="P959" s="33">
        <v>45.8242081</v>
      </c>
      <c r="Q959" s="33">
        <v>46.977180799999999</v>
      </c>
      <c r="R959" s="33">
        <v>50.849457200000003</v>
      </c>
      <c r="S959" s="33">
        <v>50.669431699999997</v>
      </c>
      <c r="T959" s="33">
        <v>49.259268800000001</v>
      </c>
      <c r="U959" s="33">
        <v>49.952275700000001</v>
      </c>
      <c r="V959" s="33">
        <v>49.952757099999999</v>
      </c>
      <c r="W959" s="33">
        <v>49.248111399999999</v>
      </c>
      <c r="X959" s="33">
        <v>48.292428700000002</v>
      </c>
      <c r="Y959" s="33">
        <v>47.514697099999999</v>
      </c>
      <c r="Z959" s="33">
        <v>46.973579000000001</v>
      </c>
      <c r="AA959" s="33">
        <v>46.678609799999997</v>
      </c>
      <c r="AB959" s="33">
        <v>46.615995599999998</v>
      </c>
      <c r="AC959" s="33">
        <v>52.9177696</v>
      </c>
      <c r="AD959" s="33">
        <v>51.143564400000002</v>
      </c>
      <c r="AE959" s="33">
        <v>49.198191999999999</v>
      </c>
      <c r="AF959" s="33">
        <v>49.015569900000003</v>
      </c>
      <c r="AG959" s="33">
        <v>49.173860099999999</v>
      </c>
      <c r="AH959" s="33">
        <v>49.254267499999997</v>
      </c>
      <c r="AI959" s="33">
        <v>49.076831900000002</v>
      </c>
    </row>
    <row r="960" spans="1:35" ht="14.5" x14ac:dyDescent="0.35">
      <c r="A960" s="8" t="str">
        <f t="shared" si="17"/>
        <v>StaatsausgabenquoteFinnland</v>
      </c>
      <c r="B960" s="8">
        <v>960</v>
      </c>
      <c r="C960" s="32" t="s">
        <v>303</v>
      </c>
      <c r="D960" s="32" t="s">
        <v>14</v>
      </c>
      <c r="E960" s="32" t="s">
        <v>61</v>
      </c>
      <c r="F960" s="32" t="s">
        <v>343</v>
      </c>
      <c r="G960" s="32" t="s">
        <v>32</v>
      </c>
      <c r="H960" s="32" t="s">
        <v>376</v>
      </c>
      <c r="I960" s="33">
        <v>47.9323391</v>
      </c>
      <c r="J960" s="33">
        <v>47.279290199999998</v>
      </c>
      <c r="K960" s="33">
        <v>48.459310199999997</v>
      </c>
      <c r="L960" s="33">
        <v>49.334932799999997</v>
      </c>
      <c r="M960" s="33">
        <v>49.1234149</v>
      </c>
      <c r="N960" s="33">
        <v>49.0186195</v>
      </c>
      <c r="O960" s="33">
        <v>48.063473000000002</v>
      </c>
      <c r="P960" s="33">
        <v>46.569798800000001</v>
      </c>
      <c r="Q960" s="33">
        <v>47.876223299999999</v>
      </c>
      <c r="R960" s="33">
        <v>54.092497299999998</v>
      </c>
      <c r="S960" s="33">
        <v>54.017868999999997</v>
      </c>
      <c r="T960" s="33">
        <v>53.832182299999999</v>
      </c>
      <c r="U960" s="33">
        <v>55.697232200000002</v>
      </c>
      <c r="V960" s="33">
        <v>57.106493</v>
      </c>
      <c r="W960" s="33">
        <v>57.625027299999999</v>
      </c>
      <c r="X960" s="33">
        <v>55.743320400000002</v>
      </c>
      <c r="Y960" s="33">
        <v>55.103677500000003</v>
      </c>
      <c r="Z960" s="33">
        <v>52.849501099999998</v>
      </c>
      <c r="AA960" s="33">
        <v>52.665962399999998</v>
      </c>
      <c r="AB960" s="33">
        <v>52.599384499999999</v>
      </c>
      <c r="AC960" s="33">
        <v>56.452765999999997</v>
      </c>
      <c r="AD960" s="33">
        <v>55.113681999999997</v>
      </c>
      <c r="AE960" s="33">
        <v>52.632231599999997</v>
      </c>
      <c r="AF960" s="33">
        <v>55.747109600000002</v>
      </c>
      <c r="AG960" s="33">
        <v>57.117812700000002</v>
      </c>
      <c r="AH960" s="33">
        <v>56.903101700000001</v>
      </c>
      <c r="AI960" s="33">
        <v>56.242696799999997</v>
      </c>
    </row>
    <row r="961" spans="1:35" ht="14.5" x14ac:dyDescent="0.35">
      <c r="A961" s="8" t="str">
        <f t="shared" si="17"/>
        <v>StaatsausgabenquoteFrankreich</v>
      </c>
      <c r="B961" s="8">
        <v>961</v>
      </c>
      <c r="C961" s="32" t="s">
        <v>303</v>
      </c>
      <c r="D961" s="32" t="s">
        <v>0</v>
      </c>
      <c r="E961" s="32" t="s">
        <v>61</v>
      </c>
      <c r="F961" s="32" t="s">
        <v>343</v>
      </c>
      <c r="G961" s="32" t="s">
        <v>32</v>
      </c>
      <c r="H961" s="32" t="s">
        <v>376</v>
      </c>
      <c r="I961" s="33">
        <v>52.618907200000002</v>
      </c>
      <c r="J961" s="33">
        <v>52.822754799999998</v>
      </c>
      <c r="K961" s="33">
        <v>53.924539500000002</v>
      </c>
      <c r="L961" s="33">
        <v>54.353611700000002</v>
      </c>
      <c r="M961" s="33">
        <v>54.000485900000001</v>
      </c>
      <c r="N961" s="33">
        <v>54.263145100000003</v>
      </c>
      <c r="O961" s="33">
        <v>53.750250299999998</v>
      </c>
      <c r="P961" s="33">
        <v>53.630234299999998</v>
      </c>
      <c r="Q961" s="33">
        <v>54.2824454</v>
      </c>
      <c r="R961" s="33">
        <v>57.9907009</v>
      </c>
      <c r="S961" s="33">
        <v>57.711345600000001</v>
      </c>
      <c r="T961" s="33">
        <v>57.013776999999997</v>
      </c>
      <c r="U961" s="33">
        <v>57.892103599999999</v>
      </c>
      <c r="V961" s="33">
        <v>58.592066699999997</v>
      </c>
      <c r="W961" s="33">
        <v>58.393916099999998</v>
      </c>
      <c r="X961" s="33">
        <v>57.600021699999999</v>
      </c>
      <c r="Y961" s="33">
        <v>57.3813551</v>
      </c>
      <c r="Z961" s="33">
        <v>57.662689</v>
      </c>
      <c r="AA961" s="33">
        <v>56.366361099999999</v>
      </c>
      <c r="AB961" s="33">
        <v>55.347049400000003</v>
      </c>
      <c r="AC961" s="33">
        <v>61.699167799999998</v>
      </c>
      <c r="AD961" s="33">
        <v>59.464252299999998</v>
      </c>
      <c r="AE961" s="33">
        <v>58.398834800000003</v>
      </c>
      <c r="AF961" s="33">
        <v>57.038390300000003</v>
      </c>
      <c r="AG961" s="33">
        <v>57.525752400000002</v>
      </c>
      <c r="AH961" s="33">
        <v>57.394044299999997</v>
      </c>
      <c r="AI961" s="33">
        <v>57.265016799999998</v>
      </c>
    </row>
    <row r="962" spans="1:35" ht="14.5" x14ac:dyDescent="0.35">
      <c r="A962" s="8" t="str">
        <f t="shared" si="17"/>
        <v>StaatsausgabenquoteGriechenland</v>
      </c>
      <c r="B962" s="8">
        <v>962</v>
      </c>
      <c r="C962" s="32" t="s">
        <v>303</v>
      </c>
      <c r="D962" s="32" t="s">
        <v>6</v>
      </c>
      <c r="E962" s="32" t="s">
        <v>61</v>
      </c>
      <c r="F962" s="32" t="s">
        <v>343</v>
      </c>
      <c r="G962" s="32" t="s">
        <v>32</v>
      </c>
      <c r="H962" s="32" t="s">
        <v>376</v>
      </c>
      <c r="I962" s="33">
        <v>48.159838800000003</v>
      </c>
      <c r="J962" s="33">
        <v>47.469213000000003</v>
      </c>
      <c r="K962" s="33">
        <v>47.110720800000003</v>
      </c>
      <c r="L962" s="33">
        <v>47.878753799999998</v>
      </c>
      <c r="M962" s="33">
        <v>48.827136600000003</v>
      </c>
      <c r="N962" s="33">
        <v>46.606985000000002</v>
      </c>
      <c r="O962" s="33">
        <v>45.866784099999997</v>
      </c>
      <c r="P962" s="33">
        <v>47.769834600000003</v>
      </c>
      <c r="Q962" s="33">
        <v>51.538649100000001</v>
      </c>
      <c r="R962" s="33">
        <v>54.825695199999998</v>
      </c>
      <c r="S962" s="33">
        <v>53.083653099999999</v>
      </c>
      <c r="T962" s="33">
        <v>55.075073400000001</v>
      </c>
      <c r="U962" s="33">
        <v>57.928179999999998</v>
      </c>
      <c r="V962" s="33">
        <v>63.8591373</v>
      </c>
      <c r="W962" s="33">
        <v>51.500569300000002</v>
      </c>
      <c r="X962" s="33">
        <v>54.764155299999999</v>
      </c>
      <c r="Y962" s="33">
        <v>50.298031199999997</v>
      </c>
      <c r="Z962" s="33">
        <v>48.580870500000003</v>
      </c>
      <c r="AA962" s="33">
        <v>48.599883300000002</v>
      </c>
      <c r="AB962" s="33">
        <v>47.672223299999999</v>
      </c>
      <c r="AC962" s="33">
        <v>59.2921093</v>
      </c>
      <c r="AD962" s="33">
        <v>56.718407200000001</v>
      </c>
      <c r="AE962" s="33">
        <v>52.853445200000003</v>
      </c>
      <c r="AF962" s="33">
        <v>49.546397200000001</v>
      </c>
      <c r="AG962" s="33">
        <v>48.731953900000001</v>
      </c>
      <c r="AH962" s="33">
        <v>47.512083599999997</v>
      </c>
      <c r="AI962" s="33">
        <v>47.604802599999999</v>
      </c>
    </row>
    <row r="963" spans="1:35" ht="14.5" x14ac:dyDescent="0.35">
      <c r="A963" s="8" t="str">
        <f t="shared" si="17"/>
        <v>StaatsausgabenquoteIrland</v>
      </c>
      <c r="B963" s="8">
        <v>963</v>
      </c>
      <c r="C963" s="32" t="s">
        <v>303</v>
      </c>
      <c r="D963" s="32" t="s">
        <v>4</v>
      </c>
      <c r="E963" s="32" t="s">
        <v>61</v>
      </c>
      <c r="F963" s="32" t="s">
        <v>343</v>
      </c>
      <c r="G963" s="32" t="s">
        <v>32</v>
      </c>
      <c r="H963" s="32" t="s">
        <v>376</v>
      </c>
      <c r="I963" s="33">
        <v>30.5678707</v>
      </c>
      <c r="J963" s="33">
        <v>32.172960099999997</v>
      </c>
      <c r="K963" s="33">
        <v>32.8797748</v>
      </c>
      <c r="L963" s="33">
        <v>32.664671599999998</v>
      </c>
      <c r="M963" s="33">
        <v>32.821653900000001</v>
      </c>
      <c r="N963" s="33">
        <v>33.0217642</v>
      </c>
      <c r="O963" s="33">
        <v>33.562601100000002</v>
      </c>
      <c r="P963" s="33">
        <v>35.640337899999999</v>
      </c>
      <c r="Q963" s="33">
        <v>41.5572734</v>
      </c>
      <c r="R963" s="33">
        <v>46.873900399999997</v>
      </c>
      <c r="S963" s="33">
        <v>64.873429200000004</v>
      </c>
      <c r="T963" s="33">
        <v>46.7837374</v>
      </c>
      <c r="U963" s="33">
        <v>42.209492900000001</v>
      </c>
      <c r="V963" s="33">
        <v>39.780729299999997</v>
      </c>
      <c r="W963" s="33">
        <v>36.511566600000002</v>
      </c>
      <c r="X963" s="33">
        <v>28.043146499999999</v>
      </c>
      <c r="Y963" s="33">
        <v>27.488228299999999</v>
      </c>
      <c r="Z963" s="33">
        <v>25.266334499999999</v>
      </c>
      <c r="AA963" s="33">
        <v>24.763446200000001</v>
      </c>
      <c r="AB963" s="33">
        <v>23.8704377</v>
      </c>
      <c r="AC963" s="33">
        <v>26.6648073</v>
      </c>
      <c r="AD963" s="33">
        <v>23.5530951</v>
      </c>
      <c r="AE963" s="33">
        <v>20.594648100000001</v>
      </c>
      <c r="AF963" s="33">
        <v>22.729971500000001</v>
      </c>
      <c r="AG963" s="33">
        <v>23.977261599999999</v>
      </c>
      <c r="AH963" s="33">
        <v>24.2335657</v>
      </c>
      <c r="AI963" s="33">
        <v>24.233275800000001</v>
      </c>
    </row>
    <row r="964" spans="1:35" ht="14.5" x14ac:dyDescent="0.35">
      <c r="A964" s="8" t="str">
        <f t="shared" si="17"/>
        <v>StaatsausgabenquoteItalien</v>
      </c>
      <c r="B964" s="8">
        <v>964</v>
      </c>
      <c r="C964" s="32" t="s">
        <v>303</v>
      </c>
      <c r="D964" s="32" t="s">
        <v>3</v>
      </c>
      <c r="E964" s="32" t="s">
        <v>61</v>
      </c>
      <c r="F964" s="32" t="s">
        <v>343</v>
      </c>
      <c r="G964" s="32" t="s">
        <v>32</v>
      </c>
      <c r="H964" s="32" t="s">
        <v>376</v>
      </c>
      <c r="I964" s="33">
        <v>46.368482800000002</v>
      </c>
      <c r="J964" s="33">
        <v>47.131828900000002</v>
      </c>
      <c r="K964" s="33">
        <v>46.493222600000003</v>
      </c>
      <c r="L964" s="33">
        <v>46.968527600000002</v>
      </c>
      <c r="M964" s="33">
        <v>46.666765499999997</v>
      </c>
      <c r="N964" s="33">
        <v>47.053409199999997</v>
      </c>
      <c r="O964" s="33">
        <v>47.559909400000002</v>
      </c>
      <c r="P964" s="33">
        <v>46.6003726</v>
      </c>
      <c r="Q964" s="33">
        <v>47.7508683</v>
      </c>
      <c r="R964" s="33">
        <v>51.0526184</v>
      </c>
      <c r="S964" s="33">
        <v>49.798797200000003</v>
      </c>
      <c r="T964" s="33">
        <v>49.02664</v>
      </c>
      <c r="U964" s="33">
        <v>50.480847400000002</v>
      </c>
      <c r="V964" s="33">
        <v>50.900697200000003</v>
      </c>
      <c r="W964" s="33">
        <v>50.715010700000001</v>
      </c>
      <c r="X964" s="33">
        <v>50.243804699999998</v>
      </c>
      <c r="Y964" s="33">
        <v>48.979893699999998</v>
      </c>
      <c r="Z964" s="33">
        <v>48.7829415</v>
      </c>
      <c r="AA964" s="33">
        <v>48.320669700000003</v>
      </c>
      <c r="AB964" s="33">
        <v>48.423816700000003</v>
      </c>
      <c r="AC964" s="33">
        <v>56.783786999999997</v>
      </c>
      <c r="AD964" s="33">
        <v>56.029245799999998</v>
      </c>
      <c r="AE964" s="33">
        <v>54.908205100000004</v>
      </c>
      <c r="AF964" s="33">
        <v>53.799494699999997</v>
      </c>
      <c r="AG964" s="33">
        <v>50.726045800000001</v>
      </c>
      <c r="AH964" s="33">
        <v>51.097964099999999</v>
      </c>
      <c r="AI964" s="33">
        <v>50.586762700000001</v>
      </c>
    </row>
    <row r="965" spans="1:35" ht="14.5" x14ac:dyDescent="0.35">
      <c r="A965" s="8" t="str">
        <f t="shared" si="17"/>
        <v>StaatsausgabenquoteKroatien</v>
      </c>
      <c r="B965" s="8">
        <v>965</v>
      </c>
      <c r="C965" s="32" t="s">
        <v>303</v>
      </c>
      <c r="D965" s="32" t="s">
        <v>27</v>
      </c>
      <c r="E965" s="32" t="s">
        <v>61</v>
      </c>
      <c r="F965" s="32" t="s">
        <v>343</v>
      </c>
      <c r="G965" s="32" t="s">
        <v>32</v>
      </c>
      <c r="H965" s="32" t="s">
        <v>376</v>
      </c>
      <c r="I965" s="33">
        <v>54.557054600000001</v>
      </c>
      <c r="J965" s="33">
        <v>50.615414999999999</v>
      </c>
      <c r="K965" s="33">
        <v>49.181735600000003</v>
      </c>
      <c r="L965" s="33">
        <v>49.649425899999997</v>
      </c>
      <c r="M965" s="33">
        <v>49.009073200000003</v>
      </c>
      <c r="N965" s="33">
        <v>46.474032999999999</v>
      </c>
      <c r="O965" s="33">
        <v>44.564886600000001</v>
      </c>
      <c r="P965" s="33">
        <v>46.321233700000001</v>
      </c>
      <c r="Q965" s="33">
        <v>46.261442000000002</v>
      </c>
      <c r="R965" s="33">
        <v>49.222675000000002</v>
      </c>
      <c r="S965" s="33">
        <v>48.130643999999997</v>
      </c>
      <c r="T965" s="33">
        <v>48.573915900000003</v>
      </c>
      <c r="U965" s="33">
        <v>47.268547400000003</v>
      </c>
      <c r="V965" s="33">
        <v>47.900464599999999</v>
      </c>
      <c r="W965" s="33">
        <v>48.683371000000001</v>
      </c>
      <c r="X965" s="33">
        <v>47.537226500000003</v>
      </c>
      <c r="Y965" s="33">
        <v>45.860323600000001</v>
      </c>
      <c r="Z965" s="33">
        <v>44.259725099999997</v>
      </c>
      <c r="AA965" s="33">
        <v>45.095196199999997</v>
      </c>
      <c r="AB965" s="33">
        <v>46.292510399999998</v>
      </c>
      <c r="AC965" s="33">
        <v>53.661977200000003</v>
      </c>
      <c r="AD965" s="33">
        <v>48.096864799999999</v>
      </c>
      <c r="AE965" s="33">
        <v>44.880974100000003</v>
      </c>
      <c r="AF965" s="33">
        <v>46.615642399999999</v>
      </c>
      <c r="AG965" s="33">
        <v>47.590200099999997</v>
      </c>
      <c r="AH965" s="33">
        <v>48.369000499999999</v>
      </c>
      <c r="AI965" s="33">
        <v>48.359755399999997</v>
      </c>
    </row>
    <row r="966" spans="1:35" ht="14.5" x14ac:dyDescent="0.35">
      <c r="A966" s="8" t="str">
        <f t="shared" si="17"/>
        <v>StaatsausgabenquoteLettland</v>
      </c>
      <c r="B966" s="8">
        <v>966</v>
      </c>
      <c r="C966" s="32" t="s">
        <v>303</v>
      </c>
      <c r="D966" s="32" t="s">
        <v>19</v>
      </c>
      <c r="E966" s="32" t="s">
        <v>61</v>
      </c>
      <c r="F966" s="32" t="s">
        <v>343</v>
      </c>
      <c r="G966" s="32" t="s">
        <v>32</v>
      </c>
      <c r="H966" s="32" t="s">
        <v>376</v>
      </c>
      <c r="I966" s="33">
        <v>38.065470699999999</v>
      </c>
      <c r="J966" s="33">
        <v>35.393577800000003</v>
      </c>
      <c r="K966" s="33">
        <v>36.169972199999997</v>
      </c>
      <c r="L966" s="33">
        <v>35.368055900000002</v>
      </c>
      <c r="M966" s="33">
        <v>36.593730100000002</v>
      </c>
      <c r="N966" s="33">
        <v>36.279232700000001</v>
      </c>
      <c r="O966" s="33">
        <v>38.505511900000002</v>
      </c>
      <c r="P966" s="33">
        <v>36.456226200000003</v>
      </c>
      <c r="Q966" s="33">
        <v>40.215674200000002</v>
      </c>
      <c r="R966" s="33">
        <v>46.382332699999999</v>
      </c>
      <c r="S966" s="33">
        <v>46.866697100000003</v>
      </c>
      <c r="T966" s="33">
        <v>43.8177333</v>
      </c>
      <c r="U966" s="33">
        <v>40.351908799999997</v>
      </c>
      <c r="V966" s="33">
        <v>39.940126200000002</v>
      </c>
      <c r="W966" s="33">
        <v>40.351619999999997</v>
      </c>
      <c r="X966" s="33">
        <v>39.983431799999998</v>
      </c>
      <c r="Y966" s="33">
        <v>38.840493000000002</v>
      </c>
      <c r="Z966" s="33">
        <v>39.562126999999997</v>
      </c>
      <c r="AA966" s="33">
        <v>40.6960926</v>
      </c>
      <c r="AB966" s="33">
        <v>39.654682600000001</v>
      </c>
      <c r="AC966" s="33">
        <v>44.256636800000003</v>
      </c>
      <c r="AD966" s="33">
        <v>46.528110300000002</v>
      </c>
      <c r="AE966" s="33">
        <v>44.219067500000001</v>
      </c>
      <c r="AF966" s="33">
        <v>43.988348500000001</v>
      </c>
      <c r="AG966" s="33">
        <v>46.229190600000003</v>
      </c>
      <c r="AH966" s="33">
        <v>47.7732873</v>
      </c>
      <c r="AI966" s="33">
        <v>47.651772100000002</v>
      </c>
    </row>
    <row r="967" spans="1:35" ht="14.5" x14ac:dyDescent="0.35">
      <c r="A967" s="8" t="str">
        <f t="shared" si="17"/>
        <v>StaatsausgabenquoteLitauen</v>
      </c>
      <c r="B967" s="8">
        <v>967</v>
      </c>
      <c r="C967" s="32" t="s">
        <v>303</v>
      </c>
      <c r="D967" s="32" t="s">
        <v>20</v>
      </c>
      <c r="E967" s="32" t="s">
        <v>61</v>
      </c>
      <c r="F967" s="32" t="s">
        <v>343</v>
      </c>
      <c r="G967" s="32" t="s">
        <v>32</v>
      </c>
      <c r="H967" s="32" t="s">
        <v>376</v>
      </c>
      <c r="I967" s="33">
        <v>39.355138599999997</v>
      </c>
      <c r="J967" s="33">
        <v>37.066084500000002</v>
      </c>
      <c r="K967" s="33">
        <v>35.137271499999997</v>
      </c>
      <c r="L967" s="33">
        <v>33.567125599999997</v>
      </c>
      <c r="M967" s="33">
        <v>33.896509500000001</v>
      </c>
      <c r="N967" s="33">
        <v>34.105626700000002</v>
      </c>
      <c r="O967" s="33">
        <v>34.4243381</v>
      </c>
      <c r="P967" s="33">
        <v>35.263755699999997</v>
      </c>
      <c r="Q967" s="33">
        <v>38.106238400000002</v>
      </c>
      <c r="R967" s="33">
        <v>44.8240604</v>
      </c>
      <c r="S967" s="33">
        <v>43.021418500000003</v>
      </c>
      <c r="T967" s="33">
        <v>40.071536999999999</v>
      </c>
      <c r="U967" s="33">
        <v>36.603617900000003</v>
      </c>
      <c r="V967" s="33">
        <v>35.735187500000002</v>
      </c>
      <c r="W967" s="33">
        <v>35.006466600000003</v>
      </c>
      <c r="X967" s="33">
        <v>35.200454299999997</v>
      </c>
      <c r="Y967" s="33">
        <v>34.466663400000002</v>
      </c>
      <c r="Z967" s="33">
        <v>33.369485900000001</v>
      </c>
      <c r="AA967" s="33">
        <v>33.7133331</v>
      </c>
      <c r="AB967" s="33">
        <v>34.5322216</v>
      </c>
      <c r="AC967" s="33">
        <v>42.267713299999997</v>
      </c>
      <c r="AD967" s="33">
        <v>37.302445599999999</v>
      </c>
      <c r="AE967" s="33">
        <v>36.2468784</v>
      </c>
      <c r="AF967" s="33">
        <v>37.378561300000001</v>
      </c>
      <c r="AG967" s="33">
        <v>39.604525000000002</v>
      </c>
      <c r="AH967" s="33">
        <v>40.256097599999997</v>
      </c>
      <c r="AI967" s="33">
        <v>40.370692099999999</v>
      </c>
    </row>
    <row r="968" spans="1:35" ht="14.5" x14ac:dyDescent="0.35">
      <c r="A968" s="8" t="str">
        <f t="shared" si="17"/>
        <v>StaatsausgabenquoteLuxemburg</v>
      </c>
      <c r="B968" s="8">
        <v>968</v>
      </c>
      <c r="C968" s="32" t="s">
        <v>303</v>
      </c>
      <c r="D968" s="32" t="s">
        <v>10</v>
      </c>
      <c r="E968" s="32" t="s">
        <v>61</v>
      </c>
      <c r="F968" s="32" t="s">
        <v>343</v>
      </c>
      <c r="G968" s="32" t="s">
        <v>32</v>
      </c>
      <c r="H968" s="32" t="s">
        <v>376</v>
      </c>
      <c r="I968" s="33">
        <v>37.981634900000003</v>
      </c>
      <c r="J968" s="33">
        <v>38.134137099999997</v>
      </c>
      <c r="K968" s="33">
        <v>41.759955300000001</v>
      </c>
      <c r="L968" s="33">
        <v>43.337683800000001</v>
      </c>
      <c r="M968" s="33">
        <v>43.675829800000002</v>
      </c>
      <c r="N968" s="33">
        <v>43.440422499999997</v>
      </c>
      <c r="O968" s="33">
        <v>39.392041900000002</v>
      </c>
      <c r="P968" s="33">
        <v>37.3854136</v>
      </c>
      <c r="Q968" s="33">
        <v>37.9237362</v>
      </c>
      <c r="R968" s="33">
        <v>42.694683900000001</v>
      </c>
      <c r="S968" s="33">
        <v>42.018743100000002</v>
      </c>
      <c r="T968" s="33">
        <v>41.498578500000001</v>
      </c>
      <c r="U968" s="33">
        <v>41.812534200000002</v>
      </c>
      <c r="V968" s="33">
        <v>41.236256900000001</v>
      </c>
      <c r="W968" s="33">
        <v>40.6061865</v>
      </c>
      <c r="X968" s="33">
        <v>40.377634499999999</v>
      </c>
      <c r="Y968" s="33">
        <v>40.046971900000003</v>
      </c>
      <c r="Z968" s="33">
        <v>41.2774</v>
      </c>
      <c r="AA968" s="33">
        <v>42.368660200000001</v>
      </c>
      <c r="AB968" s="33">
        <v>43.060421599999998</v>
      </c>
      <c r="AC968" s="33">
        <v>47.021843599999997</v>
      </c>
      <c r="AD968" s="33">
        <v>42.804645899999997</v>
      </c>
      <c r="AE968" s="33">
        <v>43.836938199999999</v>
      </c>
      <c r="AF968" s="33">
        <v>47.873131999999998</v>
      </c>
      <c r="AG968" s="33">
        <v>48.691664400000001</v>
      </c>
      <c r="AH968" s="33">
        <v>48.781057099999998</v>
      </c>
      <c r="AI968" s="33">
        <v>48.614005300000002</v>
      </c>
    </row>
    <row r="969" spans="1:35" ht="14.5" x14ac:dyDescent="0.35">
      <c r="A969" s="8" t="str">
        <f t="shared" si="17"/>
        <v>StaatsausgabenquoteMalta</v>
      </c>
      <c r="B969" s="8">
        <v>969</v>
      </c>
      <c r="C969" s="32" t="s">
        <v>303</v>
      </c>
      <c r="D969" s="32" t="s">
        <v>16</v>
      </c>
      <c r="E969" s="32" t="s">
        <v>61</v>
      </c>
      <c r="F969" s="32" t="s">
        <v>343</v>
      </c>
      <c r="G969" s="32" t="s">
        <v>32</v>
      </c>
      <c r="H969" s="32" t="s">
        <v>376</v>
      </c>
      <c r="I969" s="33">
        <v>40.375919600000003</v>
      </c>
      <c r="J969" s="33">
        <v>41.674965700000001</v>
      </c>
      <c r="K969" s="33">
        <v>41.518146799999997</v>
      </c>
      <c r="L969" s="33">
        <v>45.247281700000002</v>
      </c>
      <c r="M969" s="33">
        <v>41.824637299999999</v>
      </c>
      <c r="N969" s="33">
        <v>42.605131800000002</v>
      </c>
      <c r="O969" s="33">
        <v>42.484346500000001</v>
      </c>
      <c r="P969" s="33">
        <v>41.1651399</v>
      </c>
      <c r="Q969" s="33">
        <v>42.126057500000002</v>
      </c>
      <c r="R969" s="33">
        <v>41.1473285</v>
      </c>
      <c r="S969" s="33">
        <v>40.064238000000003</v>
      </c>
      <c r="T969" s="33">
        <v>41.4940827</v>
      </c>
      <c r="U969" s="33">
        <v>41.687501500000003</v>
      </c>
      <c r="V969" s="33">
        <v>40.079317199999998</v>
      </c>
      <c r="W969" s="33">
        <v>39.573289699999997</v>
      </c>
      <c r="X969" s="33">
        <v>37.847028899999998</v>
      </c>
      <c r="Y969" s="33">
        <v>35.456364600000001</v>
      </c>
      <c r="Z969" s="33">
        <v>32.705714</v>
      </c>
      <c r="AA969" s="33">
        <v>34.477994099999997</v>
      </c>
      <c r="AB969" s="33">
        <v>34.881760900000003</v>
      </c>
      <c r="AC969" s="33">
        <v>42.1219313</v>
      </c>
      <c r="AD969" s="33">
        <v>39.473536799999998</v>
      </c>
      <c r="AE969" s="33">
        <v>37.767802600000003</v>
      </c>
      <c r="AF969" s="33">
        <v>36.319842999999999</v>
      </c>
      <c r="AG969" s="33">
        <v>36.9109482</v>
      </c>
      <c r="AH969" s="33">
        <v>35.6714366</v>
      </c>
      <c r="AI969" s="33">
        <v>35.585296999999997</v>
      </c>
    </row>
    <row r="970" spans="1:35" ht="14.5" x14ac:dyDescent="0.35">
      <c r="A970" s="8" t="str">
        <f t="shared" si="17"/>
        <v>StaatsausgabenquoteNiederlande</v>
      </c>
      <c r="B970" s="8">
        <v>970</v>
      </c>
      <c r="C970" s="32" t="s">
        <v>303</v>
      </c>
      <c r="D970" s="32" t="s">
        <v>1</v>
      </c>
      <c r="E970" s="32" t="s">
        <v>61</v>
      </c>
      <c r="F970" s="32" t="s">
        <v>343</v>
      </c>
      <c r="G970" s="32" t="s">
        <v>32</v>
      </c>
      <c r="H970" s="32" t="s">
        <v>376</v>
      </c>
      <c r="I970" s="33">
        <v>43.210280599999997</v>
      </c>
      <c r="J970" s="33">
        <v>44.075363199999998</v>
      </c>
      <c r="K970" s="33">
        <v>44.781179600000002</v>
      </c>
      <c r="L970" s="33">
        <v>45.752096000000002</v>
      </c>
      <c r="M970" s="33">
        <v>44.673074100000001</v>
      </c>
      <c r="N970" s="33">
        <v>43.420258099999998</v>
      </c>
      <c r="O970" s="33">
        <v>43.961977699999998</v>
      </c>
      <c r="P970" s="33">
        <v>43.268596199999998</v>
      </c>
      <c r="Q970" s="33">
        <v>44.259241899999999</v>
      </c>
      <c r="R970" s="33">
        <v>48.427336599999997</v>
      </c>
      <c r="S970" s="33">
        <v>48.866601799999998</v>
      </c>
      <c r="T970" s="33">
        <v>47.775882500000002</v>
      </c>
      <c r="U970" s="33">
        <v>47.642472599999998</v>
      </c>
      <c r="V970" s="33">
        <v>47.542170800000001</v>
      </c>
      <c r="W970" s="33">
        <v>46.739372299999999</v>
      </c>
      <c r="X970" s="33">
        <v>45.251761000000002</v>
      </c>
      <c r="Y970" s="33">
        <v>43.9169646</v>
      </c>
      <c r="Z970" s="33">
        <v>42.758779599999997</v>
      </c>
      <c r="AA970" s="33">
        <v>42.443091500000001</v>
      </c>
      <c r="AB970" s="33">
        <v>42.098323999999998</v>
      </c>
      <c r="AC970" s="33">
        <v>47.813189299999998</v>
      </c>
      <c r="AD970" s="33">
        <v>45.894341300000001</v>
      </c>
      <c r="AE970" s="33">
        <v>43.241834500000003</v>
      </c>
      <c r="AF970" s="33">
        <v>43.201333099999999</v>
      </c>
      <c r="AG970" s="33">
        <v>43.374658199999999</v>
      </c>
      <c r="AH970" s="33">
        <v>44.511102700000002</v>
      </c>
      <c r="AI970" s="33">
        <v>45.032596900000001</v>
      </c>
    </row>
    <row r="971" spans="1:35" ht="14.5" x14ac:dyDescent="0.35">
      <c r="A971" s="8" t="str">
        <f t="shared" si="17"/>
        <v>StaatsausgabenquoteÖsterreich</v>
      </c>
      <c r="B971" s="8">
        <v>971</v>
      </c>
      <c r="C971" s="32" t="s">
        <v>303</v>
      </c>
      <c r="D971" s="32" t="s">
        <v>56</v>
      </c>
      <c r="E971" s="32" t="s">
        <v>61</v>
      </c>
      <c r="F971" s="32" t="s">
        <v>343</v>
      </c>
      <c r="G971" s="32" t="s">
        <v>32</v>
      </c>
      <c r="H971" s="32" t="s">
        <v>376</v>
      </c>
      <c r="I971" s="33">
        <v>51.4493297</v>
      </c>
      <c r="J971" s="33">
        <v>51.815407800000003</v>
      </c>
      <c r="K971" s="33">
        <v>51.611792399999999</v>
      </c>
      <c r="L971" s="33">
        <v>51.762575699999999</v>
      </c>
      <c r="M971" s="33">
        <v>54.316475599999997</v>
      </c>
      <c r="N971" s="33">
        <v>51.672741199999997</v>
      </c>
      <c r="O971" s="33">
        <v>50.919874200000002</v>
      </c>
      <c r="P971" s="33">
        <v>49.719715800000003</v>
      </c>
      <c r="Q971" s="33">
        <v>50.404329400000002</v>
      </c>
      <c r="R971" s="33">
        <v>54.597395900000002</v>
      </c>
      <c r="S971" s="33">
        <v>53.3569782</v>
      </c>
      <c r="T971" s="33">
        <v>51.340716</v>
      </c>
      <c r="U971" s="33">
        <v>51.753521999999997</v>
      </c>
      <c r="V971" s="33">
        <v>52.4275953</v>
      </c>
      <c r="W971" s="33">
        <v>52.396191199999997</v>
      </c>
      <c r="X971" s="33">
        <v>51.215820000000001</v>
      </c>
      <c r="Y971" s="33">
        <v>50.6397695</v>
      </c>
      <c r="Z971" s="33">
        <v>49.821037500000003</v>
      </c>
      <c r="AA971" s="33">
        <v>49.192749800000001</v>
      </c>
      <c r="AB971" s="33">
        <v>49.073931700000003</v>
      </c>
      <c r="AC971" s="33">
        <v>57.312832800000002</v>
      </c>
      <c r="AD971" s="33">
        <v>56.026446499999999</v>
      </c>
      <c r="AE971" s="33">
        <v>53.0103869</v>
      </c>
      <c r="AF971" s="33">
        <v>52.691186000000002</v>
      </c>
      <c r="AG971" s="33">
        <v>54.336506499999999</v>
      </c>
      <c r="AH971" s="33">
        <v>54.376484699999999</v>
      </c>
      <c r="AI971" s="33">
        <v>54.0677643</v>
      </c>
    </row>
    <row r="972" spans="1:35" ht="14.5" x14ac:dyDescent="0.35">
      <c r="A972" s="8" t="str">
        <f t="shared" si="17"/>
        <v>StaatsausgabenquotePolen</v>
      </c>
      <c r="B972" s="8">
        <v>972</v>
      </c>
      <c r="C972" s="32" t="s">
        <v>303</v>
      </c>
      <c r="D972" s="32" t="s">
        <v>21</v>
      </c>
      <c r="E972" s="32" t="s">
        <v>61</v>
      </c>
      <c r="F972" s="32" t="s">
        <v>343</v>
      </c>
      <c r="G972" s="32" t="s">
        <v>32</v>
      </c>
      <c r="H972" s="32" t="s">
        <v>376</v>
      </c>
      <c r="I972" s="33">
        <v>42.8546342</v>
      </c>
      <c r="J972" s="33">
        <v>44.612602699999997</v>
      </c>
      <c r="K972" s="33">
        <v>45.052285300000001</v>
      </c>
      <c r="L972" s="33">
        <v>45.452181799999998</v>
      </c>
      <c r="M972" s="33">
        <v>43.261189399999999</v>
      </c>
      <c r="N972" s="33">
        <v>44.1135898</v>
      </c>
      <c r="O972" s="33">
        <v>44.292628399999998</v>
      </c>
      <c r="P972" s="33">
        <v>42.833373999999999</v>
      </c>
      <c r="Q972" s="33">
        <v>44.025777699999999</v>
      </c>
      <c r="R972" s="33">
        <v>44.903187199999998</v>
      </c>
      <c r="S972" s="33">
        <v>45.998751400000003</v>
      </c>
      <c r="T972" s="33">
        <v>44.118074</v>
      </c>
      <c r="U972" s="33">
        <v>43.1701312</v>
      </c>
      <c r="V972" s="33">
        <v>43.209538799999997</v>
      </c>
      <c r="W972" s="33">
        <v>42.6826297</v>
      </c>
      <c r="X972" s="33">
        <v>41.496128300000002</v>
      </c>
      <c r="Y972" s="33">
        <v>41.052353699999998</v>
      </c>
      <c r="Z972" s="33">
        <v>41.130868999999997</v>
      </c>
      <c r="AA972" s="33">
        <v>41.040479400000002</v>
      </c>
      <c r="AB972" s="33">
        <v>41.422532799999999</v>
      </c>
      <c r="AC972" s="33">
        <v>47.7350165</v>
      </c>
      <c r="AD972" s="33">
        <v>43.5686702</v>
      </c>
      <c r="AE972" s="33">
        <v>43.250753799999998</v>
      </c>
      <c r="AF972" s="33">
        <v>47.049455999999999</v>
      </c>
      <c r="AG972" s="33">
        <v>49.557172999999999</v>
      </c>
      <c r="AH972" s="33">
        <v>49.536693399999997</v>
      </c>
      <c r="AI972" s="33">
        <v>49.475533400000003</v>
      </c>
    </row>
    <row r="973" spans="1:35" ht="14.5" x14ac:dyDescent="0.35">
      <c r="A973" s="8" t="str">
        <f t="shared" si="17"/>
        <v>StaatsausgabenquotePortugal</v>
      </c>
      <c r="B973" s="8">
        <v>973</v>
      </c>
      <c r="C973" s="32" t="s">
        <v>303</v>
      </c>
      <c r="D973" s="32" t="s">
        <v>7</v>
      </c>
      <c r="E973" s="32" t="s">
        <v>61</v>
      </c>
      <c r="F973" s="32" t="s">
        <v>343</v>
      </c>
      <c r="G973" s="32" t="s">
        <v>32</v>
      </c>
      <c r="H973" s="32" t="s">
        <v>376</v>
      </c>
      <c r="I973" s="33">
        <v>42.654545499999998</v>
      </c>
      <c r="J973" s="33">
        <v>44.128002600000002</v>
      </c>
      <c r="K973" s="33">
        <v>43.739766199999998</v>
      </c>
      <c r="L973" s="33">
        <v>45.425187999999999</v>
      </c>
      <c r="M973" s="33">
        <v>46.272016399999998</v>
      </c>
      <c r="N973" s="33">
        <v>46.780155700000002</v>
      </c>
      <c r="O973" s="33">
        <v>45.242083100000002</v>
      </c>
      <c r="P973" s="33">
        <v>44.510534900000003</v>
      </c>
      <c r="Q973" s="33">
        <v>45.485502799999999</v>
      </c>
      <c r="R973" s="33">
        <v>50.257490099999998</v>
      </c>
      <c r="S973" s="33">
        <v>51.887200300000003</v>
      </c>
      <c r="T973" s="33">
        <v>50.027507100000001</v>
      </c>
      <c r="U973" s="33">
        <v>48.833992199999997</v>
      </c>
      <c r="V973" s="33">
        <v>49.956803999999998</v>
      </c>
      <c r="W973" s="33">
        <v>51.706407400000003</v>
      </c>
      <c r="X973" s="33">
        <v>48.317124999999997</v>
      </c>
      <c r="Y973" s="33">
        <v>44.865684899999998</v>
      </c>
      <c r="Z973" s="33">
        <v>45.485852999999999</v>
      </c>
      <c r="AA973" s="33">
        <v>43.281422999999997</v>
      </c>
      <c r="AB973" s="33">
        <v>42.480881400000001</v>
      </c>
      <c r="AC973" s="33">
        <v>49.123101599999998</v>
      </c>
      <c r="AD973" s="33">
        <v>47.343215399999998</v>
      </c>
      <c r="AE973" s="33">
        <v>43.873945900000002</v>
      </c>
      <c r="AF973" s="33">
        <v>42.396538</v>
      </c>
      <c r="AG973" s="33">
        <v>42.921696099999998</v>
      </c>
      <c r="AH973" s="33">
        <v>42.941735299999998</v>
      </c>
      <c r="AI973" s="33">
        <v>42.985212400000002</v>
      </c>
    </row>
    <row r="974" spans="1:35" ht="14.5" x14ac:dyDescent="0.35">
      <c r="A974" s="8" t="str">
        <f t="shared" si="17"/>
        <v>StaatsausgabenquoteRumänien</v>
      </c>
      <c r="B974" s="8">
        <v>974</v>
      </c>
      <c r="C974" s="32" t="s">
        <v>303</v>
      </c>
      <c r="D974" s="32" t="s">
        <v>99</v>
      </c>
      <c r="E974" s="32" t="s">
        <v>61</v>
      </c>
      <c r="F974" s="32" t="s">
        <v>343</v>
      </c>
      <c r="G974" s="32" t="s">
        <v>32</v>
      </c>
      <c r="H974" s="32" t="s">
        <v>376</v>
      </c>
      <c r="I974" s="33">
        <v>38.531847999999997</v>
      </c>
      <c r="J974" s="33">
        <v>36.331707399999999</v>
      </c>
      <c r="K974" s="33">
        <v>34.887487200000002</v>
      </c>
      <c r="L974" s="33">
        <v>34.327753199999997</v>
      </c>
      <c r="M974" s="33">
        <v>33.801738800000003</v>
      </c>
      <c r="N974" s="33">
        <v>33.500370699999998</v>
      </c>
      <c r="O974" s="33">
        <v>35.6425701</v>
      </c>
      <c r="P974" s="33">
        <v>37.511566500000001</v>
      </c>
      <c r="Q974" s="33">
        <v>37.715386700000003</v>
      </c>
      <c r="R974" s="33">
        <v>39.746017999999999</v>
      </c>
      <c r="S974" s="33">
        <v>39.357217900000002</v>
      </c>
      <c r="T974" s="33">
        <v>37.928801900000003</v>
      </c>
      <c r="U974" s="33">
        <v>36.076673700000001</v>
      </c>
      <c r="V974" s="33">
        <v>35.800970200000002</v>
      </c>
      <c r="W974" s="33">
        <v>35.520200899999999</v>
      </c>
      <c r="X974" s="33">
        <v>35.873749500000002</v>
      </c>
      <c r="Y974" s="33">
        <v>34.792378100000001</v>
      </c>
      <c r="Z974" s="33">
        <v>33.558605800000002</v>
      </c>
      <c r="AA974" s="33">
        <v>34.326875899999997</v>
      </c>
      <c r="AB974" s="33">
        <v>36.0620768</v>
      </c>
      <c r="AC974" s="33">
        <v>41.469045299999998</v>
      </c>
      <c r="AD974" s="33">
        <v>39.746267000000003</v>
      </c>
      <c r="AE974" s="33">
        <v>40.388333500000002</v>
      </c>
      <c r="AF974" s="33">
        <v>40.259374299999998</v>
      </c>
      <c r="AG974" s="33">
        <v>42.864221000000001</v>
      </c>
      <c r="AH974" s="33">
        <v>43.360317199999997</v>
      </c>
      <c r="AI974" s="33">
        <v>43.363134899999999</v>
      </c>
    </row>
    <row r="975" spans="1:35" ht="14.5" x14ac:dyDescent="0.35">
      <c r="A975" s="8" t="str">
        <f t="shared" si="17"/>
        <v>StaatsausgabenquoteSchweden</v>
      </c>
      <c r="B975" s="8">
        <v>975</v>
      </c>
      <c r="C975" s="32" t="s">
        <v>303</v>
      </c>
      <c r="D975" s="32" t="s">
        <v>13</v>
      </c>
      <c r="E975" s="32" t="s">
        <v>61</v>
      </c>
      <c r="F975" s="32" t="s">
        <v>343</v>
      </c>
      <c r="G975" s="32" t="s">
        <v>32</v>
      </c>
      <c r="H975" s="32" t="s">
        <v>376</v>
      </c>
      <c r="I975" s="33">
        <v>53.110233800000003</v>
      </c>
      <c r="J975" s="33">
        <v>52.613283500000001</v>
      </c>
      <c r="K975" s="33">
        <v>53.6469618</v>
      </c>
      <c r="L975" s="33">
        <v>53.946679199999998</v>
      </c>
      <c r="M975" s="33">
        <v>52.677407199999998</v>
      </c>
      <c r="N975" s="33">
        <v>52.1848794</v>
      </c>
      <c r="O975" s="33">
        <v>51.144822400000002</v>
      </c>
      <c r="P975" s="33">
        <v>49.447322900000003</v>
      </c>
      <c r="Q975" s="33">
        <v>50.436732999999997</v>
      </c>
      <c r="R975" s="33">
        <v>52.762103799999998</v>
      </c>
      <c r="S975" s="33">
        <v>50.827741600000003</v>
      </c>
      <c r="T975" s="33">
        <v>50.185446900000002</v>
      </c>
      <c r="U975" s="33">
        <v>51.3680181</v>
      </c>
      <c r="V975" s="33">
        <v>52.438216699999998</v>
      </c>
      <c r="W975" s="33">
        <v>51.764533100000001</v>
      </c>
      <c r="X975" s="33">
        <v>50.328859600000001</v>
      </c>
      <c r="Y975" s="33">
        <v>50.386282899999998</v>
      </c>
      <c r="Z975" s="33">
        <v>50.167131900000001</v>
      </c>
      <c r="AA975" s="33">
        <v>50.689815799999998</v>
      </c>
      <c r="AB975" s="33">
        <v>49.702778000000002</v>
      </c>
      <c r="AC975" s="33">
        <v>52.994775099999998</v>
      </c>
      <c r="AD975" s="33">
        <v>49.910556100000001</v>
      </c>
      <c r="AE975" s="33">
        <v>48.9287086</v>
      </c>
      <c r="AF975" s="33">
        <v>49.459109599999998</v>
      </c>
      <c r="AG975" s="33">
        <v>50.791614699999997</v>
      </c>
      <c r="AH975" s="33">
        <v>49.853349600000001</v>
      </c>
      <c r="AI975" s="33">
        <v>48.780244699999997</v>
      </c>
    </row>
    <row r="976" spans="1:35" ht="14.5" x14ac:dyDescent="0.35">
      <c r="A976" s="8" t="str">
        <f t="shared" si="17"/>
        <v>StaatsausgabenquoteSlowakei</v>
      </c>
      <c r="B976" s="8">
        <v>976</v>
      </c>
      <c r="C976" s="32" t="s">
        <v>303</v>
      </c>
      <c r="D976" s="32" t="s">
        <v>23</v>
      </c>
      <c r="E976" s="32" t="s">
        <v>61</v>
      </c>
      <c r="F976" s="32" t="s">
        <v>343</v>
      </c>
      <c r="G976" s="32" t="s">
        <v>32</v>
      </c>
      <c r="H976" s="32" t="s">
        <v>376</v>
      </c>
      <c r="I976" s="33">
        <v>53.238775099999998</v>
      </c>
      <c r="J976" s="33">
        <v>46.238806699999998</v>
      </c>
      <c r="K976" s="33">
        <v>45.994003599999999</v>
      </c>
      <c r="L976" s="33">
        <v>40.049831500000003</v>
      </c>
      <c r="M976" s="33">
        <v>38.406835600000001</v>
      </c>
      <c r="N976" s="33">
        <v>39.135052799999997</v>
      </c>
      <c r="O976" s="33">
        <v>38.181648500000001</v>
      </c>
      <c r="P976" s="33">
        <v>35.926008400000001</v>
      </c>
      <c r="Q976" s="33">
        <v>36.484717400000001</v>
      </c>
      <c r="R976" s="33">
        <v>43.235874600000002</v>
      </c>
      <c r="S976" s="33">
        <v>41.047790399999997</v>
      </c>
      <c r="T976" s="33">
        <v>40.784296599999998</v>
      </c>
      <c r="U976" s="33">
        <v>40.040088099999998</v>
      </c>
      <c r="V976" s="33">
        <v>41.100485800000001</v>
      </c>
      <c r="W976" s="33">
        <v>41.973007600000003</v>
      </c>
      <c r="X976" s="33">
        <v>44.126434799999998</v>
      </c>
      <c r="Y976" s="33">
        <v>40.899237800000002</v>
      </c>
      <c r="Z976" s="33">
        <v>39.7836073</v>
      </c>
      <c r="AA976" s="33">
        <v>39.650028200000001</v>
      </c>
      <c r="AB976" s="33">
        <v>40.648783000000002</v>
      </c>
      <c r="AC976" s="33">
        <v>44.499724899999997</v>
      </c>
      <c r="AD976" s="33">
        <v>44.8869112</v>
      </c>
      <c r="AE976" s="33">
        <v>42.995018700000003</v>
      </c>
      <c r="AF976" s="33">
        <v>48.464155099999999</v>
      </c>
      <c r="AG976" s="33">
        <v>47.152584599999997</v>
      </c>
      <c r="AH976" s="33">
        <v>48.157413599999998</v>
      </c>
      <c r="AI976" s="33">
        <v>47.395356900000003</v>
      </c>
    </row>
    <row r="977" spans="1:35" ht="14.5" x14ac:dyDescent="0.35">
      <c r="A977" s="8" t="str">
        <f t="shared" si="17"/>
        <v>StaatsausgabenquoteSlowenien</v>
      </c>
      <c r="B977" s="8">
        <v>977</v>
      </c>
      <c r="C977" s="32" t="s">
        <v>303</v>
      </c>
      <c r="D977" s="32" t="s">
        <v>26</v>
      </c>
      <c r="E977" s="32" t="s">
        <v>61</v>
      </c>
      <c r="F977" s="32" t="s">
        <v>343</v>
      </c>
      <c r="G977" s="32" t="s">
        <v>32</v>
      </c>
      <c r="H977" s="32" t="s">
        <v>376</v>
      </c>
      <c r="I977" s="33">
        <v>47.810368599999997</v>
      </c>
      <c r="J977" s="33">
        <v>49.160838200000001</v>
      </c>
      <c r="K977" s="33">
        <v>47.791031799999999</v>
      </c>
      <c r="L977" s="33">
        <v>47.577664900000002</v>
      </c>
      <c r="M977" s="33">
        <v>46.9146869</v>
      </c>
      <c r="N977" s="33">
        <v>46.651564700000002</v>
      </c>
      <c r="O977" s="33">
        <v>45.7054033</v>
      </c>
      <c r="P977" s="33">
        <v>43.487217399999999</v>
      </c>
      <c r="Q977" s="33">
        <v>45.178547500000001</v>
      </c>
      <c r="R977" s="33">
        <v>49.999762799999999</v>
      </c>
      <c r="S977" s="33">
        <v>50.723424000000001</v>
      </c>
      <c r="T977" s="33">
        <v>51.410695599999997</v>
      </c>
      <c r="U977" s="33">
        <v>50.006539799999999</v>
      </c>
      <c r="V977" s="33">
        <v>57.725463099999999</v>
      </c>
      <c r="W977" s="33">
        <v>50.555513400000002</v>
      </c>
      <c r="X977" s="33">
        <v>49.494504200000002</v>
      </c>
      <c r="Y977" s="33">
        <v>46.909241899999998</v>
      </c>
      <c r="Z977" s="33">
        <v>44.6106883</v>
      </c>
      <c r="AA977" s="33">
        <v>44.058721900000002</v>
      </c>
      <c r="AB977" s="33">
        <v>43.782338600000003</v>
      </c>
      <c r="AC977" s="33">
        <v>51.797440600000002</v>
      </c>
      <c r="AD977" s="33">
        <v>49.892963700000003</v>
      </c>
      <c r="AE977" s="33">
        <v>47.654869400000003</v>
      </c>
      <c r="AF977" s="33">
        <v>46.478317500000003</v>
      </c>
      <c r="AG977" s="33">
        <v>47.666808600000003</v>
      </c>
      <c r="AH977" s="33">
        <v>47.436050600000002</v>
      </c>
      <c r="AI977" s="33">
        <v>47.774825300000003</v>
      </c>
    </row>
    <row r="978" spans="1:35" ht="14.5" x14ac:dyDescent="0.35">
      <c r="A978" s="8" t="str">
        <f t="shared" si="17"/>
        <v>StaatsausgabenquoteSpanien</v>
      </c>
      <c r="B978" s="8">
        <v>978</v>
      </c>
      <c r="C978" s="32" t="s">
        <v>303</v>
      </c>
      <c r="D978" s="32" t="s">
        <v>8</v>
      </c>
      <c r="E978" s="32" t="s">
        <v>61</v>
      </c>
      <c r="F978" s="32" t="s">
        <v>343</v>
      </c>
      <c r="G978" s="32" t="s">
        <v>32</v>
      </c>
      <c r="H978" s="32" t="s">
        <v>376</v>
      </c>
      <c r="I978" s="33">
        <v>39.110426799999999</v>
      </c>
      <c r="J978" s="33">
        <v>38.403870099999999</v>
      </c>
      <c r="K978" s="33">
        <v>38.616781199999998</v>
      </c>
      <c r="L978" s="33">
        <v>38.345897399999998</v>
      </c>
      <c r="M978" s="33">
        <v>38.795710499999998</v>
      </c>
      <c r="N978" s="33">
        <v>38.441605699999997</v>
      </c>
      <c r="O978" s="33">
        <v>38.384697699999997</v>
      </c>
      <c r="P978" s="33">
        <v>39.178462799999998</v>
      </c>
      <c r="Q978" s="33">
        <v>41.334032100000002</v>
      </c>
      <c r="R978" s="33">
        <v>46.0724704</v>
      </c>
      <c r="S978" s="33">
        <v>45.844988399999998</v>
      </c>
      <c r="T978" s="33">
        <v>45.9354911</v>
      </c>
      <c r="U978" s="33">
        <v>49.2233321</v>
      </c>
      <c r="V978" s="33">
        <v>46.155811100000001</v>
      </c>
      <c r="W978" s="33">
        <v>45.030217999999998</v>
      </c>
      <c r="X978" s="33">
        <v>43.683907499999997</v>
      </c>
      <c r="Y978" s="33">
        <v>42.095359899999998</v>
      </c>
      <c r="Z978" s="33">
        <v>41.016936399999999</v>
      </c>
      <c r="AA978" s="33">
        <v>41.508121899999999</v>
      </c>
      <c r="AB978" s="33">
        <v>42.016814099999998</v>
      </c>
      <c r="AC978" s="33">
        <v>51.377683900000001</v>
      </c>
      <c r="AD978" s="33">
        <v>49.464739799999997</v>
      </c>
      <c r="AE978" s="33">
        <v>46.382028900000002</v>
      </c>
      <c r="AF978" s="33">
        <v>45.447580100000003</v>
      </c>
      <c r="AG978" s="33">
        <v>45.415791200000001</v>
      </c>
      <c r="AH978" s="33">
        <v>45.4323452</v>
      </c>
      <c r="AI978" s="33">
        <v>45.530375200000002</v>
      </c>
    </row>
    <row r="979" spans="1:35" ht="14.5" x14ac:dyDescent="0.35">
      <c r="A979" s="8" t="str">
        <f t="shared" si="17"/>
        <v>StaatsausgabenquoteTschechische Republik</v>
      </c>
      <c r="B979" s="8">
        <v>979</v>
      </c>
      <c r="C979" s="32" t="s">
        <v>303</v>
      </c>
      <c r="D979" s="32" t="s">
        <v>22</v>
      </c>
      <c r="E979" s="32" t="s">
        <v>61</v>
      </c>
      <c r="F979" s="32" t="s">
        <v>343</v>
      </c>
      <c r="G979" s="32" t="s">
        <v>32</v>
      </c>
      <c r="H979" s="32" t="s">
        <v>376</v>
      </c>
      <c r="I979" s="33">
        <v>40.593157499999997</v>
      </c>
      <c r="J979" s="33">
        <v>43.101837000000003</v>
      </c>
      <c r="K979" s="33">
        <v>44.435537400000001</v>
      </c>
      <c r="L979" s="33">
        <v>48.950355399999999</v>
      </c>
      <c r="M979" s="33">
        <v>42.206577699999997</v>
      </c>
      <c r="N979" s="33">
        <v>42.332521300000003</v>
      </c>
      <c r="O979" s="33">
        <v>41.467889499999998</v>
      </c>
      <c r="P979" s="33">
        <v>40.469306199999998</v>
      </c>
      <c r="Q979" s="33">
        <v>40.922199599999999</v>
      </c>
      <c r="R979" s="33">
        <v>44.456362400000003</v>
      </c>
      <c r="S979" s="33">
        <v>43.196373299999998</v>
      </c>
      <c r="T979" s="33">
        <v>42.839314299999998</v>
      </c>
      <c r="U979" s="33">
        <v>44.3681093</v>
      </c>
      <c r="V979" s="33">
        <v>42.382138099999999</v>
      </c>
      <c r="W979" s="33">
        <v>42.308332700000001</v>
      </c>
      <c r="X979" s="33">
        <v>41.697011500000002</v>
      </c>
      <c r="Y979" s="33">
        <v>39.3744412</v>
      </c>
      <c r="Z979" s="33">
        <v>38.467381199999998</v>
      </c>
      <c r="AA979" s="33">
        <v>40.115377299999999</v>
      </c>
      <c r="AB979" s="33">
        <v>40.372489199999997</v>
      </c>
      <c r="AC979" s="33">
        <v>46.2526753</v>
      </c>
      <c r="AD979" s="33">
        <v>45.024465900000003</v>
      </c>
      <c r="AE979" s="33">
        <v>42.988950699999997</v>
      </c>
      <c r="AF979" s="33">
        <v>43.897171100000001</v>
      </c>
      <c r="AG979" s="33">
        <v>43.260229199999998</v>
      </c>
      <c r="AH979" s="33">
        <v>43.011212700000002</v>
      </c>
      <c r="AI979" s="33">
        <v>42.190660800000003</v>
      </c>
    </row>
    <row r="980" spans="1:35" ht="14.5" x14ac:dyDescent="0.35">
      <c r="A980" s="8" t="str">
        <f t="shared" si="17"/>
        <v>StaatsausgabenquoteUngarn</v>
      </c>
      <c r="B980" s="8">
        <v>980</v>
      </c>
      <c r="C980" s="32" t="s">
        <v>303</v>
      </c>
      <c r="D980" s="32" t="s">
        <v>24</v>
      </c>
      <c r="E980" s="32" t="s">
        <v>61</v>
      </c>
      <c r="F980" s="32" t="s">
        <v>343</v>
      </c>
      <c r="G980" s="32" t="s">
        <v>32</v>
      </c>
      <c r="H980" s="32" t="s">
        <v>376</v>
      </c>
      <c r="I980" s="33">
        <v>47.289380700000002</v>
      </c>
      <c r="J980" s="33">
        <v>47.208374800000001</v>
      </c>
      <c r="K980" s="33">
        <v>50.9740489</v>
      </c>
      <c r="L980" s="33">
        <v>49.176182900000001</v>
      </c>
      <c r="M980" s="33">
        <v>48.771117799999999</v>
      </c>
      <c r="N980" s="33">
        <v>49.367916899999997</v>
      </c>
      <c r="O980" s="33">
        <v>51.407175500000001</v>
      </c>
      <c r="P980" s="33">
        <v>49.883763299999998</v>
      </c>
      <c r="Q980" s="33">
        <v>48.775055299999998</v>
      </c>
      <c r="R980" s="33">
        <v>50.660232399999998</v>
      </c>
      <c r="S980" s="33">
        <v>48.915341499999997</v>
      </c>
      <c r="T980" s="33">
        <v>49.140041400000001</v>
      </c>
      <c r="U980" s="33">
        <v>49.247356199999999</v>
      </c>
      <c r="V980" s="33">
        <v>50.079333699999999</v>
      </c>
      <c r="W980" s="33">
        <v>50.015731100000004</v>
      </c>
      <c r="X980" s="33">
        <v>50.353800700000001</v>
      </c>
      <c r="Y980" s="33">
        <v>46.663256400000002</v>
      </c>
      <c r="Z980" s="33">
        <v>46.6472354</v>
      </c>
      <c r="AA980" s="33">
        <v>45.922532799999999</v>
      </c>
      <c r="AB980" s="33">
        <v>45.846486200000001</v>
      </c>
      <c r="AC980" s="33">
        <v>51.031075100000002</v>
      </c>
      <c r="AD980" s="33">
        <v>48.085988700000001</v>
      </c>
      <c r="AE980" s="33">
        <v>48.733009799999998</v>
      </c>
      <c r="AF980" s="33">
        <v>49.471515799999999</v>
      </c>
      <c r="AG980" s="33">
        <v>48.011528599999998</v>
      </c>
      <c r="AH980" s="33">
        <v>47.544328700000001</v>
      </c>
      <c r="AI980" s="33">
        <v>47.236544100000003</v>
      </c>
    </row>
    <row r="981" spans="1:35" ht="14.5" x14ac:dyDescent="0.35">
      <c r="A981" s="8" t="str">
        <f t="shared" si="17"/>
        <v>StaatsausgabenquoteVereinigtes Königreich Großbritannien und Nordirland</v>
      </c>
      <c r="B981" s="8">
        <v>981</v>
      </c>
      <c r="C981" s="32" t="s">
        <v>303</v>
      </c>
      <c r="D981" s="32" t="s">
        <v>57</v>
      </c>
      <c r="E981" s="32" t="s">
        <v>61</v>
      </c>
      <c r="F981" s="32" t="s">
        <v>343</v>
      </c>
      <c r="G981" s="32" t="s">
        <v>32</v>
      </c>
      <c r="H981" s="32" t="s">
        <v>376</v>
      </c>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3">
        <v>46.617350100000003</v>
      </c>
      <c r="AH981" s="33">
        <v>46.682688200000001</v>
      </c>
      <c r="AI981" s="33">
        <v>46.566943299999998</v>
      </c>
    </row>
    <row r="982" spans="1:35" ht="14.5" x14ac:dyDescent="0.35">
      <c r="A982" s="8" t="str">
        <f t="shared" si="17"/>
        <v>StaatsausgabenquoteZypern</v>
      </c>
      <c r="B982" s="8">
        <v>982</v>
      </c>
      <c r="C982" s="32" t="s">
        <v>303</v>
      </c>
      <c r="D982" s="32" t="s">
        <v>30</v>
      </c>
      <c r="E982" s="32" t="s">
        <v>61</v>
      </c>
      <c r="F982" s="32" t="s">
        <v>343</v>
      </c>
      <c r="G982" s="32" t="s">
        <v>32</v>
      </c>
      <c r="H982" s="32" t="s">
        <v>376</v>
      </c>
      <c r="I982" s="33">
        <v>36.424797400000003</v>
      </c>
      <c r="J982" s="33">
        <v>37.121317599999998</v>
      </c>
      <c r="K982" s="33">
        <v>38.934785099999999</v>
      </c>
      <c r="L982" s="33">
        <v>42.889650600000003</v>
      </c>
      <c r="M982" s="33">
        <v>40.887847100000002</v>
      </c>
      <c r="N982" s="33">
        <v>41.505676200000003</v>
      </c>
      <c r="O982" s="33">
        <v>41.014400600000002</v>
      </c>
      <c r="P982" s="33">
        <v>40.1089567</v>
      </c>
      <c r="Q982" s="33">
        <v>40.807931199999999</v>
      </c>
      <c r="R982" s="33">
        <v>44.901193800000001</v>
      </c>
      <c r="S982" s="33">
        <v>44.496902300000002</v>
      </c>
      <c r="T982" s="33">
        <v>44.936872000000001</v>
      </c>
      <c r="U982" s="33">
        <v>54.559621100000001</v>
      </c>
      <c r="V982" s="33">
        <v>46.329478100000003</v>
      </c>
      <c r="W982" s="33">
        <v>52.145537300000001</v>
      </c>
      <c r="X982" s="33">
        <v>43.095939299999998</v>
      </c>
      <c r="Y982" s="33">
        <v>39.629595700000003</v>
      </c>
      <c r="Z982" s="33">
        <v>38.514821499999996</v>
      </c>
      <c r="AA982" s="33">
        <v>44.252994000000001</v>
      </c>
      <c r="AB982" s="33">
        <v>40.259221400000001</v>
      </c>
      <c r="AC982" s="33">
        <v>45.939779700000003</v>
      </c>
      <c r="AD982" s="33">
        <v>42.629533500000001</v>
      </c>
      <c r="AE982" s="33">
        <v>37.938556699999999</v>
      </c>
      <c r="AF982" s="33">
        <v>41.895356100000001</v>
      </c>
      <c r="AG982" s="33">
        <v>40.2445016</v>
      </c>
      <c r="AH982" s="33">
        <v>40.443329599999998</v>
      </c>
      <c r="AI982" s="33">
        <v>39.764192299999998</v>
      </c>
    </row>
    <row r="983" spans="1:35" ht="14.5" x14ac:dyDescent="0.35">
      <c r="A983" s="8" t="str">
        <f t="shared" si="17"/>
        <v>StaatsverschuldungBelgien</v>
      </c>
      <c r="B983" s="8">
        <v>983</v>
      </c>
      <c r="C983" s="32" t="s">
        <v>97</v>
      </c>
      <c r="D983" s="32" t="s">
        <v>9</v>
      </c>
      <c r="E983" s="32" t="s">
        <v>61</v>
      </c>
      <c r="F983" s="32" t="s">
        <v>343</v>
      </c>
      <c r="G983" s="32" t="s">
        <v>32</v>
      </c>
      <c r="H983" s="32" t="s">
        <v>376</v>
      </c>
      <c r="I983" s="33">
        <v>109.5887</v>
      </c>
      <c r="J983" s="33">
        <v>108.2171</v>
      </c>
      <c r="K983" s="33">
        <v>105.4363</v>
      </c>
      <c r="L983" s="33">
        <v>101.65949999999999</v>
      </c>
      <c r="M983" s="33">
        <v>97.169700000000006</v>
      </c>
      <c r="N983" s="33">
        <v>95.141800000000003</v>
      </c>
      <c r="O983" s="33">
        <v>91.494200000000006</v>
      </c>
      <c r="P983" s="33">
        <v>87.324600000000004</v>
      </c>
      <c r="Q983" s="33">
        <v>93.159800000000004</v>
      </c>
      <c r="R983" s="33">
        <v>99.852999999999994</v>
      </c>
      <c r="S983" s="33">
        <v>100.2449</v>
      </c>
      <c r="T983" s="33">
        <v>102.73569999999999</v>
      </c>
      <c r="U983" s="33">
        <v>104.3351</v>
      </c>
      <c r="V983" s="33">
        <v>105.02160000000001</v>
      </c>
      <c r="W983" s="33">
        <v>106.526</v>
      </c>
      <c r="X983" s="33">
        <v>105.5305</v>
      </c>
      <c r="Y983" s="33">
        <v>105.4085</v>
      </c>
      <c r="Z983" s="33">
        <v>102.40389999999999</v>
      </c>
      <c r="AA983" s="33">
        <v>99.982399999999998</v>
      </c>
      <c r="AB983" s="33">
        <v>97.461200000000005</v>
      </c>
      <c r="AC983" s="33">
        <v>111.1652</v>
      </c>
      <c r="AD983" s="33">
        <v>108.4487</v>
      </c>
      <c r="AE983" s="33">
        <v>102.6249</v>
      </c>
      <c r="AF983" s="33">
        <v>103.131</v>
      </c>
      <c r="AG983" s="33">
        <v>103.3767</v>
      </c>
      <c r="AH983" s="33">
        <v>105.1246</v>
      </c>
      <c r="AI983" s="33">
        <v>107.1621</v>
      </c>
    </row>
    <row r="984" spans="1:35" ht="14.5" x14ac:dyDescent="0.35">
      <c r="A984" s="8" t="str">
        <f t="shared" si="17"/>
        <v>StaatsverschuldungBulgarien</v>
      </c>
      <c r="B984" s="8">
        <v>984</v>
      </c>
      <c r="C984" s="32" t="s">
        <v>97</v>
      </c>
      <c r="D984" s="32" t="s">
        <v>25</v>
      </c>
      <c r="E984" s="32" t="s">
        <v>61</v>
      </c>
      <c r="F984" s="32" t="s">
        <v>343</v>
      </c>
      <c r="G984" s="32" t="s">
        <v>32</v>
      </c>
      <c r="H984" s="32" t="s">
        <v>376</v>
      </c>
      <c r="I984" s="33">
        <v>70.717100000000002</v>
      </c>
      <c r="J984" s="33">
        <v>64.505099999999999</v>
      </c>
      <c r="K984" s="33">
        <v>51.005499999999998</v>
      </c>
      <c r="L984" s="33">
        <v>43.378599999999999</v>
      </c>
      <c r="M984" s="33">
        <v>35.728000000000002</v>
      </c>
      <c r="N984" s="33">
        <v>26.581700000000001</v>
      </c>
      <c r="O984" s="33">
        <v>20.8721</v>
      </c>
      <c r="P984" s="33">
        <v>16.315899999999999</v>
      </c>
      <c r="Q984" s="33">
        <v>13.016</v>
      </c>
      <c r="R984" s="33">
        <v>13.6633</v>
      </c>
      <c r="S984" s="33">
        <v>15.2964</v>
      </c>
      <c r="T984" s="33">
        <v>15.151899999999999</v>
      </c>
      <c r="U984" s="33">
        <v>16.5794</v>
      </c>
      <c r="V984" s="33">
        <v>16.9954</v>
      </c>
      <c r="W984" s="33">
        <v>27.0061</v>
      </c>
      <c r="X984" s="33">
        <v>25.921800000000001</v>
      </c>
      <c r="Y984" s="33">
        <v>29.102499999999999</v>
      </c>
      <c r="Z984" s="33">
        <v>25.108899999999998</v>
      </c>
      <c r="AA984" s="33">
        <v>22.139600000000002</v>
      </c>
      <c r="AB984" s="33">
        <v>20.0807</v>
      </c>
      <c r="AC984" s="33">
        <v>24.4404</v>
      </c>
      <c r="AD984" s="33">
        <v>23.8353</v>
      </c>
      <c r="AE984" s="33">
        <v>22.481999999999999</v>
      </c>
      <c r="AF984" s="33">
        <v>22.8843</v>
      </c>
      <c r="AG984" s="33">
        <v>24.495000000000001</v>
      </c>
      <c r="AH984" s="33">
        <v>23.1264</v>
      </c>
      <c r="AI984" s="33">
        <v>24.509499999999999</v>
      </c>
    </row>
    <row r="985" spans="1:35" ht="14.5" x14ac:dyDescent="0.35">
      <c r="A985" s="8" t="str">
        <f t="shared" si="17"/>
        <v>StaatsverschuldungDänemark</v>
      </c>
      <c r="B985" s="8">
        <v>985</v>
      </c>
      <c r="C985" s="32" t="s">
        <v>97</v>
      </c>
      <c r="D985" s="32" t="s">
        <v>5</v>
      </c>
      <c r="E985" s="32" t="s">
        <v>61</v>
      </c>
      <c r="F985" s="32" t="s">
        <v>343</v>
      </c>
      <c r="G985" s="32" t="s">
        <v>32</v>
      </c>
      <c r="H985" s="32" t="s">
        <v>376</v>
      </c>
      <c r="I985" s="33">
        <v>52.390999999999998</v>
      </c>
      <c r="J985" s="33">
        <v>48.4818</v>
      </c>
      <c r="K985" s="33">
        <v>49.039000000000001</v>
      </c>
      <c r="L985" s="33">
        <v>46.081400000000002</v>
      </c>
      <c r="M985" s="33">
        <v>44.048499999999997</v>
      </c>
      <c r="N985" s="33">
        <v>37.315899999999999</v>
      </c>
      <c r="O985" s="33">
        <v>31.493600000000001</v>
      </c>
      <c r="P985" s="33">
        <v>27.278500000000001</v>
      </c>
      <c r="Q985" s="33">
        <v>33.161299999999997</v>
      </c>
      <c r="R985" s="33">
        <v>40.010199999999998</v>
      </c>
      <c r="S985" s="33">
        <v>42.541600000000003</v>
      </c>
      <c r="T985" s="33">
        <v>46.0291</v>
      </c>
      <c r="U985" s="33">
        <v>44.943199999999997</v>
      </c>
      <c r="V985" s="33">
        <v>43.911799999999999</v>
      </c>
      <c r="W985" s="33">
        <v>44.290500000000002</v>
      </c>
      <c r="X985" s="33">
        <v>39.894199999999998</v>
      </c>
      <c r="Y985" s="33">
        <v>37.304299999999998</v>
      </c>
      <c r="Z985" s="33">
        <v>35.948599999999999</v>
      </c>
      <c r="AA985" s="33">
        <v>34.148000000000003</v>
      </c>
      <c r="AB985" s="33">
        <v>33.791699999999999</v>
      </c>
      <c r="AC985" s="33">
        <v>46.278399999999998</v>
      </c>
      <c r="AD985" s="33">
        <v>40.487200000000001</v>
      </c>
      <c r="AE985" s="33">
        <v>34.076799999999999</v>
      </c>
      <c r="AF985" s="33">
        <v>33.5886</v>
      </c>
      <c r="AG985" s="33">
        <v>30.970800000000001</v>
      </c>
      <c r="AH985" s="33">
        <v>29.290600000000001</v>
      </c>
      <c r="AI985" s="33">
        <v>28.319800000000001</v>
      </c>
    </row>
    <row r="986" spans="1:35" ht="14.5" x14ac:dyDescent="0.35">
      <c r="A986" s="8" t="str">
        <f t="shared" si="17"/>
        <v>StaatsverschuldungDeutschland</v>
      </c>
      <c r="B986" s="8">
        <v>986</v>
      </c>
      <c r="C986" s="32" t="s">
        <v>97</v>
      </c>
      <c r="D986" s="32" t="s">
        <v>2</v>
      </c>
      <c r="E986" s="32" t="s">
        <v>61</v>
      </c>
      <c r="F986" s="32" t="s">
        <v>343</v>
      </c>
      <c r="G986" s="32" t="s">
        <v>32</v>
      </c>
      <c r="H986" s="32" t="s">
        <v>376</v>
      </c>
      <c r="I986" s="33">
        <v>58.7667</v>
      </c>
      <c r="J986" s="33">
        <v>57.5837</v>
      </c>
      <c r="K986" s="33">
        <v>59.2652</v>
      </c>
      <c r="L986" s="33">
        <v>62.709200000000003</v>
      </c>
      <c r="M986" s="33">
        <v>64.333100000000002</v>
      </c>
      <c r="N986" s="33">
        <v>66.460099999999997</v>
      </c>
      <c r="O986" s="33">
        <v>65.754000000000005</v>
      </c>
      <c r="P986" s="33">
        <v>63.081400000000002</v>
      </c>
      <c r="Q986" s="33">
        <v>64.586200000000005</v>
      </c>
      <c r="R986" s="33">
        <v>71.715699999999998</v>
      </c>
      <c r="S986" s="33">
        <v>80.375500000000002</v>
      </c>
      <c r="T986" s="33">
        <v>77.849199999999996</v>
      </c>
      <c r="U986" s="33">
        <v>79.157300000000006</v>
      </c>
      <c r="V986" s="33">
        <v>76.794700000000006</v>
      </c>
      <c r="W986" s="33">
        <v>73.822999999999993</v>
      </c>
      <c r="X986" s="33">
        <v>70.559899999999999</v>
      </c>
      <c r="Y986" s="33">
        <v>67.630700000000004</v>
      </c>
      <c r="Z986" s="33">
        <v>63.952399999999997</v>
      </c>
      <c r="AA986" s="33">
        <v>60.728499999999997</v>
      </c>
      <c r="AB986" s="33">
        <v>58.556100000000001</v>
      </c>
      <c r="AC986" s="33">
        <v>68.035200000000003</v>
      </c>
      <c r="AD986" s="33">
        <v>68.076800000000006</v>
      </c>
      <c r="AE986" s="33">
        <v>64.997299999999996</v>
      </c>
      <c r="AF986" s="33">
        <v>62.877699999999997</v>
      </c>
      <c r="AG986" s="33">
        <v>62.966500000000003</v>
      </c>
      <c r="AH986" s="33">
        <v>63.156799999999997</v>
      </c>
      <c r="AI986" s="33">
        <v>62.819000000000003</v>
      </c>
    </row>
    <row r="987" spans="1:35" ht="14.5" x14ac:dyDescent="0.35">
      <c r="A987" s="8" t="str">
        <f t="shared" si="17"/>
        <v>StaatsverschuldungEstland</v>
      </c>
      <c r="B987" s="8">
        <v>987</v>
      </c>
      <c r="C987" s="32" t="s">
        <v>97</v>
      </c>
      <c r="D987" s="32" t="s">
        <v>18</v>
      </c>
      <c r="E987" s="32" t="s">
        <v>61</v>
      </c>
      <c r="F987" s="32" t="s">
        <v>343</v>
      </c>
      <c r="G987" s="32" t="s">
        <v>32</v>
      </c>
      <c r="H987" s="32" t="s">
        <v>376</v>
      </c>
      <c r="I987" s="33">
        <v>5.1136999999999997</v>
      </c>
      <c r="J987" s="33">
        <v>4.7751000000000001</v>
      </c>
      <c r="K987" s="33">
        <v>5.6601999999999997</v>
      </c>
      <c r="L987" s="33">
        <v>5.5987</v>
      </c>
      <c r="M987" s="33">
        <v>5.1116999999999999</v>
      </c>
      <c r="N987" s="33">
        <v>4.6988000000000003</v>
      </c>
      <c r="O987" s="33">
        <v>4.6281999999999996</v>
      </c>
      <c r="P987" s="33">
        <v>3.7646999999999999</v>
      </c>
      <c r="Q987" s="33">
        <v>4.5092999999999996</v>
      </c>
      <c r="R987" s="33">
        <v>7.2393000000000001</v>
      </c>
      <c r="S987" s="33">
        <v>6.6607000000000003</v>
      </c>
      <c r="T987" s="33">
        <v>6.1367000000000003</v>
      </c>
      <c r="U987" s="33">
        <v>9.7447999999999997</v>
      </c>
      <c r="V987" s="33">
        <v>10.093299999999999</v>
      </c>
      <c r="W987" s="33">
        <v>10.458299999999999</v>
      </c>
      <c r="X987" s="33">
        <v>9.8872999999999998</v>
      </c>
      <c r="Y987" s="33">
        <v>9.7980999999999998</v>
      </c>
      <c r="Z987" s="33">
        <v>8.9405999999999999</v>
      </c>
      <c r="AA987" s="33">
        <v>8.0465999999999998</v>
      </c>
      <c r="AB987" s="33">
        <v>8.3359000000000005</v>
      </c>
      <c r="AC987" s="33">
        <v>19.095600000000001</v>
      </c>
      <c r="AD987" s="33">
        <v>18.418600000000001</v>
      </c>
      <c r="AE987" s="33">
        <v>19.112100000000002</v>
      </c>
      <c r="AF987" s="33">
        <v>20.183700000000002</v>
      </c>
      <c r="AG987" s="33">
        <v>23.190200000000001</v>
      </c>
      <c r="AH987" s="33">
        <v>24.2395</v>
      </c>
      <c r="AI987" s="33">
        <v>25.516200000000001</v>
      </c>
    </row>
    <row r="988" spans="1:35" ht="14.5" x14ac:dyDescent="0.35">
      <c r="A988" s="8" t="str">
        <f t="shared" si="17"/>
        <v>StaatsverschuldungEU27</v>
      </c>
      <c r="B988" s="8">
        <v>988</v>
      </c>
      <c r="C988" s="32" t="s">
        <v>97</v>
      </c>
      <c r="D988" s="32" t="s">
        <v>367</v>
      </c>
      <c r="E988" s="32" t="s">
        <v>61</v>
      </c>
      <c r="F988" s="32" t="s">
        <v>343</v>
      </c>
      <c r="G988" s="32" t="s">
        <v>32</v>
      </c>
      <c r="H988" s="32" t="s">
        <v>376</v>
      </c>
      <c r="I988" s="33">
        <v>66.386200000000002</v>
      </c>
      <c r="J988" s="33">
        <v>65.573599999999999</v>
      </c>
      <c r="K988" s="33">
        <v>65.416799999999995</v>
      </c>
      <c r="L988" s="33">
        <v>66.610500000000002</v>
      </c>
      <c r="M988" s="33">
        <v>66.922499999999999</v>
      </c>
      <c r="N988" s="33">
        <v>66.997100000000003</v>
      </c>
      <c r="O988" s="33">
        <v>64.825699999999998</v>
      </c>
      <c r="P988" s="33">
        <v>62.158900000000003</v>
      </c>
      <c r="Q988" s="33">
        <v>64.889200000000002</v>
      </c>
      <c r="R988" s="33">
        <v>75.498699999999999</v>
      </c>
      <c r="S988" s="33">
        <v>80.312399999999997</v>
      </c>
      <c r="T988" s="33">
        <v>81.996300000000005</v>
      </c>
      <c r="U988" s="33">
        <v>86.371600000000001</v>
      </c>
      <c r="V988" s="33">
        <v>88.4542</v>
      </c>
      <c r="W988" s="33">
        <v>88.600800000000007</v>
      </c>
      <c r="X988" s="33">
        <v>86.6203</v>
      </c>
      <c r="Y988" s="33">
        <v>85.542199999999994</v>
      </c>
      <c r="Z988" s="33">
        <v>83.119699999999995</v>
      </c>
      <c r="AA988" s="33">
        <v>81.029899999999998</v>
      </c>
      <c r="AB988" s="33">
        <v>78.855800000000002</v>
      </c>
      <c r="AC988" s="33">
        <v>91.206199999999995</v>
      </c>
      <c r="AD988" s="33">
        <v>88.299800000000005</v>
      </c>
      <c r="AE988" s="33">
        <v>83.895600000000002</v>
      </c>
      <c r="AF988" s="33">
        <v>82.128500000000003</v>
      </c>
      <c r="AG988" s="33">
        <v>82.382800000000003</v>
      </c>
      <c r="AH988" s="33">
        <v>82.963800000000006</v>
      </c>
      <c r="AI988" s="33">
        <v>83.439800000000005</v>
      </c>
    </row>
    <row r="989" spans="1:35" ht="14.5" x14ac:dyDescent="0.35">
      <c r="A989" s="8" t="str">
        <f t="shared" si="17"/>
        <v>StaatsverschuldungFinnland</v>
      </c>
      <c r="B989" s="8">
        <v>989</v>
      </c>
      <c r="C989" s="32" t="s">
        <v>97</v>
      </c>
      <c r="D989" s="32" t="s">
        <v>14</v>
      </c>
      <c r="E989" s="32" t="s">
        <v>61</v>
      </c>
      <c r="F989" s="32" t="s">
        <v>343</v>
      </c>
      <c r="G989" s="32" t="s">
        <v>32</v>
      </c>
      <c r="H989" s="32" t="s">
        <v>376</v>
      </c>
      <c r="I989" s="33">
        <v>45.139499999999998</v>
      </c>
      <c r="J989" s="33">
        <v>43.4435</v>
      </c>
      <c r="K989" s="33">
        <v>42.642800000000001</v>
      </c>
      <c r="L989" s="33">
        <v>45.155999999999999</v>
      </c>
      <c r="M989" s="33">
        <v>44.938000000000002</v>
      </c>
      <c r="N989" s="33">
        <v>42.144100000000002</v>
      </c>
      <c r="O989" s="33">
        <v>40.224200000000003</v>
      </c>
      <c r="P989" s="33">
        <v>35.999299999999998</v>
      </c>
      <c r="Q989" s="33">
        <v>34.715000000000003</v>
      </c>
      <c r="R989" s="33">
        <v>44.130200000000002</v>
      </c>
      <c r="S989" s="33">
        <v>50.112900000000003</v>
      </c>
      <c r="T989" s="33">
        <v>52.024500000000003</v>
      </c>
      <c r="U989" s="33">
        <v>57.856200000000001</v>
      </c>
      <c r="V989" s="33">
        <v>60.799900000000001</v>
      </c>
      <c r="W989" s="33">
        <v>64.783000000000001</v>
      </c>
      <c r="X989" s="33">
        <v>68.7196</v>
      </c>
      <c r="Y989" s="33">
        <v>68.591300000000004</v>
      </c>
      <c r="Z989" s="33">
        <v>66.512200000000007</v>
      </c>
      <c r="AA989" s="33">
        <v>65.278499999999994</v>
      </c>
      <c r="AB989" s="33">
        <v>65.241600000000005</v>
      </c>
      <c r="AC989" s="33">
        <v>75.362899999999996</v>
      </c>
      <c r="AD989" s="33">
        <v>73.247299999999996</v>
      </c>
      <c r="AE989" s="33">
        <v>74.033900000000003</v>
      </c>
      <c r="AF989" s="33">
        <v>77.149900000000002</v>
      </c>
      <c r="AG989" s="33">
        <v>82.585499999999996</v>
      </c>
      <c r="AH989" s="33">
        <v>84.741200000000006</v>
      </c>
      <c r="AI989" s="33">
        <v>85.3245</v>
      </c>
    </row>
    <row r="990" spans="1:35" ht="14.5" x14ac:dyDescent="0.35">
      <c r="A990" s="8" t="str">
        <f t="shared" ref="A990:A1053" si="18">C990&amp;D990</f>
        <v>StaatsverschuldungFrankreich</v>
      </c>
      <c r="B990" s="8">
        <v>990</v>
      </c>
      <c r="C990" s="32" t="s">
        <v>97</v>
      </c>
      <c r="D990" s="32" t="s">
        <v>0</v>
      </c>
      <c r="E990" s="32" t="s">
        <v>61</v>
      </c>
      <c r="F990" s="32" t="s">
        <v>343</v>
      </c>
      <c r="G990" s="32" t="s">
        <v>32</v>
      </c>
      <c r="H990" s="32" t="s">
        <v>376</v>
      </c>
      <c r="I990" s="33">
        <v>59.721400000000003</v>
      </c>
      <c r="J990" s="33">
        <v>59.322299999999998</v>
      </c>
      <c r="K990" s="33">
        <v>61.256</v>
      </c>
      <c r="L990" s="33">
        <v>65.363900000000001</v>
      </c>
      <c r="M990" s="33">
        <v>66.879400000000004</v>
      </c>
      <c r="N990" s="33">
        <v>68.186000000000007</v>
      </c>
      <c r="O990" s="33">
        <v>65.400800000000004</v>
      </c>
      <c r="P990" s="33">
        <v>65.476799999999997</v>
      </c>
      <c r="Q990" s="33">
        <v>69.819199999999995</v>
      </c>
      <c r="R990" s="33">
        <v>84.055599999999998</v>
      </c>
      <c r="S990" s="33">
        <v>86.277900000000002</v>
      </c>
      <c r="T990" s="33">
        <v>88.749300000000005</v>
      </c>
      <c r="U990" s="33">
        <v>91.742000000000004</v>
      </c>
      <c r="V990" s="33">
        <v>94.5458</v>
      </c>
      <c r="W990" s="33">
        <v>96.139099999999999</v>
      </c>
      <c r="X990" s="33">
        <v>96.941400000000002</v>
      </c>
      <c r="Y990" s="33">
        <v>98.126499999999993</v>
      </c>
      <c r="Z990" s="33">
        <v>98.724199999999996</v>
      </c>
      <c r="AA990" s="33">
        <v>98.489099999999993</v>
      </c>
      <c r="AB990" s="33">
        <v>98.105699999999999</v>
      </c>
      <c r="AC990" s="33">
        <v>114.8312</v>
      </c>
      <c r="AD990" s="33">
        <v>112.7038</v>
      </c>
      <c r="AE990" s="33">
        <v>111.2294</v>
      </c>
      <c r="AF990" s="33">
        <v>109.8822</v>
      </c>
      <c r="AG990" s="33">
        <v>112.72069999999999</v>
      </c>
      <c r="AH990" s="33">
        <v>115.2961</v>
      </c>
      <c r="AI990" s="33">
        <v>117.0633</v>
      </c>
    </row>
    <row r="991" spans="1:35" ht="14.5" x14ac:dyDescent="0.35">
      <c r="A991" s="8" t="str">
        <f t="shared" si="18"/>
        <v>StaatsverschuldungGriechenland</v>
      </c>
      <c r="B991" s="8">
        <v>991</v>
      </c>
      <c r="C991" s="32" t="s">
        <v>97</v>
      </c>
      <c r="D991" s="32" t="s">
        <v>6</v>
      </c>
      <c r="E991" s="32" t="s">
        <v>61</v>
      </c>
      <c r="F991" s="32" t="s">
        <v>343</v>
      </c>
      <c r="G991" s="32" t="s">
        <v>32</v>
      </c>
      <c r="H991" s="32" t="s">
        <v>376</v>
      </c>
      <c r="I991" s="33">
        <v>108.8541</v>
      </c>
      <c r="J991" s="33">
        <v>110.5347</v>
      </c>
      <c r="K991" s="33">
        <v>107.87130000000001</v>
      </c>
      <c r="L991" s="33">
        <v>104.2586</v>
      </c>
      <c r="M991" s="33">
        <v>105.4931</v>
      </c>
      <c r="N991" s="33">
        <v>109.85899999999999</v>
      </c>
      <c r="O991" s="33">
        <v>105.3342</v>
      </c>
      <c r="P991" s="33">
        <v>104.63720000000001</v>
      </c>
      <c r="Q991" s="33">
        <v>110.90730000000001</v>
      </c>
      <c r="R991" s="33">
        <v>128.48179999999999</v>
      </c>
      <c r="S991" s="33">
        <v>147.84620000000001</v>
      </c>
      <c r="T991" s="33">
        <v>175.07560000000001</v>
      </c>
      <c r="U991" s="33">
        <v>164.11320000000001</v>
      </c>
      <c r="V991" s="33">
        <v>179.93989999999999</v>
      </c>
      <c r="W991" s="33">
        <v>181.5333</v>
      </c>
      <c r="X991" s="33">
        <v>177.76220000000001</v>
      </c>
      <c r="Y991" s="33">
        <v>180.5763</v>
      </c>
      <c r="Z991" s="33">
        <v>178.98509999999999</v>
      </c>
      <c r="AA991" s="33">
        <v>185.32220000000001</v>
      </c>
      <c r="AB991" s="33">
        <v>178.82159999999999</v>
      </c>
      <c r="AC991" s="33">
        <v>209.38159999999999</v>
      </c>
      <c r="AD991" s="33">
        <v>197.28620000000001</v>
      </c>
      <c r="AE991" s="33">
        <v>177.0498</v>
      </c>
      <c r="AF991" s="33">
        <v>163.90049999999999</v>
      </c>
      <c r="AG991" s="33">
        <v>153.13409999999999</v>
      </c>
      <c r="AH991" s="33">
        <v>146.84870000000001</v>
      </c>
      <c r="AI991" s="33">
        <v>142.67019999999999</v>
      </c>
    </row>
    <row r="992" spans="1:35" ht="14.5" x14ac:dyDescent="0.35">
      <c r="A992" s="8" t="str">
        <f t="shared" si="18"/>
        <v>StaatsverschuldungIrland</v>
      </c>
      <c r="B992" s="8">
        <v>992</v>
      </c>
      <c r="C992" s="32" t="s">
        <v>97</v>
      </c>
      <c r="D992" s="32" t="s">
        <v>4</v>
      </c>
      <c r="E992" s="32" t="s">
        <v>61</v>
      </c>
      <c r="F992" s="32" t="s">
        <v>343</v>
      </c>
      <c r="G992" s="32" t="s">
        <v>32</v>
      </c>
      <c r="H992" s="32" t="s">
        <v>376</v>
      </c>
      <c r="I992" s="33">
        <v>36.401600000000002</v>
      </c>
      <c r="J992" s="33">
        <v>33.556800000000003</v>
      </c>
      <c r="K992" s="33">
        <v>30.8736</v>
      </c>
      <c r="L992" s="33">
        <v>29.8188</v>
      </c>
      <c r="M992" s="33">
        <v>28.0871</v>
      </c>
      <c r="N992" s="33">
        <v>26.053699999999999</v>
      </c>
      <c r="O992" s="33">
        <v>23.645199999999999</v>
      </c>
      <c r="P992" s="33">
        <v>23.942399999999999</v>
      </c>
      <c r="Q992" s="33">
        <v>42.5137</v>
      </c>
      <c r="R992" s="33">
        <v>61.754100000000001</v>
      </c>
      <c r="S992" s="33">
        <v>86.135099999999994</v>
      </c>
      <c r="T992" s="33">
        <v>109.4282</v>
      </c>
      <c r="U992" s="33">
        <v>118.7302</v>
      </c>
      <c r="V992" s="33">
        <v>117.49460000000001</v>
      </c>
      <c r="W992" s="33">
        <v>101.2764</v>
      </c>
      <c r="X992" s="33">
        <v>73.996700000000004</v>
      </c>
      <c r="Y992" s="33">
        <v>72.639700000000005</v>
      </c>
      <c r="Z992" s="33">
        <v>65.234099999999998</v>
      </c>
      <c r="AA992" s="33">
        <v>61.471600000000002</v>
      </c>
      <c r="AB992" s="33">
        <v>55.924300000000002</v>
      </c>
      <c r="AC992" s="33">
        <v>57.006999999999998</v>
      </c>
      <c r="AD992" s="33">
        <v>52.5642</v>
      </c>
      <c r="AE992" s="33">
        <v>43.149299999999997</v>
      </c>
      <c r="AF992" s="33">
        <v>43.283299999999997</v>
      </c>
      <c r="AG992" s="33">
        <v>41.555700000000002</v>
      </c>
      <c r="AH992" s="33">
        <v>38.349499999999999</v>
      </c>
      <c r="AI992" s="33">
        <v>36.779699999999998</v>
      </c>
    </row>
    <row r="993" spans="1:35" ht="14.5" x14ac:dyDescent="0.35">
      <c r="A993" s="8" t="str">
        <f t="shared" si="18"/>
        <v>StaatsverschuldungItalien</v>
      </c>
      <c r="B993" s="8">
        <v>993</v>
      </c>
      <c r="C993" s="32" t="s">
        <v>97</v>
      </c>
      <c r="D993" s="32" t="s">
        <v>3</v>
      </c>
      <c r="E993" s="32" t="s">
        <v>61</v>
      </c>
      <c r="F993" s="32" t="s">
        <v>343</v>
      </c>
      <c r="G993" s="32" t="s">
        <v>32</v>
      </c>
      <c r="H993" s="32" t="s">
        <v>376</v>
      </c>
      <c r="I993" s="33">
        <v>108.7428</v>
      </c>
      <c r="J993" s="33">
        <v>108.51300000000001</v>
      </c>
      <c r="K993" s="33">
        <v>105.94750000000001</v>
      </c>
      <c r="L993" s="33">
        <v>105.1408</v>
      </c>
      <c r="M993" s="33">
        <v>104.7376</v>
      </c>
      <c r="N993" s="33">
        <v>106.17100000000001</v>
      </c>
      <c r="O993" s="33">
        <v>106.2486</v>
      </c>
      <c r="P993" s="33">
        <v>103.44970000000001</v>
      </c>
      <c r="Q993" s="33">
        <v>105.7782</v>
      </c>
      <c r="R993" s="33">
        <v>116.1112</v>
      </c>
      <c r="S993" s="33">
        <v>118.7169</v>
      </c>
      <c r="T993" s="33">
        <v>119.0856</v>
      </c>
      <c r="U993" s="33">
        <v>125.849</v>
      </c>
      <c r="V993" s="33">
        <v>131.77950000000001</v>
      </c>
      <c r="W993" s="33">
        <v>134.68369999999999</v>
      </c>
      <c r="X993" s="33">
        <v>134.65450000000001</v>
      </c>
      <c r="Y993" s="33">
        <v>134.08690000000001</v>
      </c>
      <c r="Z993" s="33">
        <v>133.5762</v>
      </c>
      <c r="AA993" s="33">
        <v>133.9889</v>
      </c>
      <c r="AB993" s="33">
        <v>133.63919999999999</v>
      </c>
      <c r="AC993" s="33">
        <v>154.28809999999999</v>
      </c>
      <c r="AD993" s="33">
        <v>145.7347</v>
      </c>
      <c r="AE993" s="33">
        <v>138.34909999999999</v>
      </c>
      <c r="AF993" s="33">
        <v>134.7936</v>
      </c>
      <c r="AG993" s="33">
        <v>136.56270000000001</v>
      </c>
      <c r="AH993" s="33">
        <v>138.21729999999999</v>
      </c>
      <c r="AI993" s="33">
        <v>139.27690000000001</v>
      </c>
    </row>
    <row r="994" spans="1:35" ht="14.5" x14ac:dyDescent="0.35">
      <c r="A994" s="8" t="str">
        <f t="shared" si="18"/>
        <v>StaatsverschuldungKroatien</v>
      </c>
      <c r="B994" s="8">
        <v>994</v>
      </c>
      <c r="C994" s="32" t="s">
        <v>97</v>
      </c>
      <c r="D994" s="32" t="s">
        <v>27</v>
      </c>
      <c r="E994" s="32" t="s">
        <v>61</v>
      </c>
      <c r="F994" s="32" t="s">
        <v>343</v>
      </c>
      <c r="G994" s="32" t="s">
        <v>32</v>
      </c>
      <c r="H994" s="32" t="s">
        <v>376</v>
      </c>
      <c r="I994" s="33">
        <v>35.4345</v>
      </c>
      <c r="J994" s="33">
        <v>36.587899999999998</v>
      </c>
      <c r="K994" s="33">
        <v>36.453899999999997</v>
      </c>
      <c r="L994" s="33">
        <v>37.849400000000003</v>
      </c>
      <c r="M994" s="33">
        <v>39.959099999999999</v>
      </c>
      <c r="N994" s="33">
        <v>40.8979</v>
      </c>
      <c r="O994" s="33">
        <v>38.372199999999999</v>
      </c>
      <c r="P994" s="33">
        <v>37.077599999999997</v>
      </c>
      <c r="Q994" s="33">
        <v>38.914999999999999</v>
      </c>
      <c r="R994" s="33">
        <v>47.915199999999999</v>
      </c>
      <c r="S994" s="33">
        <v>56.802100000000003</v>
      </c>
      <c r="T994" s="33">
        <v>63.130200000000002</v>
      </c>
      <c r="U994" s="33">
        <v>68.849599999999995</v>
      </c>
      <c r="V994" s="33">
        <v>79.479600000000005</v>
      </c>
      <c r="W994" s="33">
        <v>83.223799999999997</v>
      </c>
      <c r="X994" s="33">
        <v>82.769400000000005</v>
      </c>
      <c r="Y994" s="33">
        <v>79.255300000000005</v>
      </c>
      <c r="Z994" s="33">
        <v>76.172300000000007</v>
      </c>
      <c r="AA994" s="33">
        <v>72.847099999999998</v>
      </c>
      <c r="AB994" s="33">
        <v>70.882000000000005</v>
      </c>
      <c r="AC994" s="33">
        <v>86.471800000000002</v>
      </c>
      <c r="AD994" s="33">
        <v>78.202799999999996</v>
      </c>
      <c r="AE994" s="33">
        <v>68.5458</v>
      </c>
      <c r="AF994" s="33">
        <v>61.836399999999998</v>
      </c>
      <c r="AG994" s="33">
        <v>57.344099999999997</v>
      </c>
      <c r="AH994" s="33">
        <v>56.0349</v>
      </c>
      <c r="AI994" s="33">
        <v>55.999200000000002</v>
      </c>
    </row>
    <row r="995" spans="1:35" ht="14.5" x14ac:dyDescent="0.35">
      <c r="A995" s="8" t="str">
        <f t="shared" si="18"/>
        <v>StaatsverschuldungLettland</v>
      </c>
      <c r="B995" s="8">
        <v>995</v>
      </c>
      <c r="C995" s="32" t="s">
        <v>97</v>
      </c>
      <c r="D995" s="32" t="s">
        <v>19</v>
      </c>
      <c r="E995" s="32" t="s">
        <v>61</v>
      </c>
      <c r="F995" s="32" t="s">
        <v>343</v>
      </c>
      <c r="G995" s="32" t="s">
        <v>32</v>
      </c>
      <c r="H995" s="32" t="s">
        <v>376</v>
      </c>
      <c r="I995" s="33">
        <v>12.379899999999999</v>
      </c>
      <c r="J995" s="33">
        <v>14.109500000000001</v>
      </c>
      <c r="K995" s="33">
        <v>13.4399</v>
      </c>
      <c r="L995" s="33">
        <v>14.7592</v>
      </c>
      <c r="M995" s="33">
        <v>15.216100000000001</v>
      </c>
      <c r="N995" s="33">
        <v>12.389900000000001</v>
      </c>
      <c r="O995" s="33">
        <v>10.5715</v>
      </c>
      <c r="P995" s="33">
        <v>8.9146999999999998</v>
      </c>
      <c r="Q995" s="33">
        <v>19.469899999999999</v>
      </c>
      <c r="R995" s="33">
        <v>37.988900000000001</v>
      </c>
      <c r="S995" s="33">
        <v>48.6342</v>
      </c>
      <c r="T995" s="33">
        <v>46.588799999999999</v>
      </c>
      <c r="U995" s="33">
        <v>44.048299999999998</v>
      </c>
      <c r="V995" s="33">
        <v>41.774099999999997</v>
      </c>
      <c r="W995" s="33">
        <v>43.078899999999997</v>
      </c>
      <c r="X995" s="33">
        <v>38.2791</v>
      </c>
      <c r="Y995" s="33">
        <v>41.734099999999998</v>
      </c>
      <c r="Z995" s="33">
        <v>40.329599999999999</v>
      </c>
      <c r="AA995" s="33">
        <v>38.304400000000001</v>
      </c>
      <c r="AB995" s="33">
        <v>37.910800000000002</v>
      </c>
      <c r="AC995" s="33">
        <v>44.036999999999999</v>
      </c>
      <c r="AD995" s="33">
        <v>45.8718</v>
      </c>
      <c r="AE995" s="33">
        <v>44.424599999999998</v>
      </c>
      <c r="AF995" s="33">
        <v>44.9895</v>
      </c>
      <c r="AG995" s="33">
        <v>48.068100000000001</v>
      </c>
      <c r="AH995" s="33">
        <v>50.298299999999998</v>
      </c>
      <c r="AI995" s="33">
        <v>51.578099999999999</v>
      </c>
    </row>
    <row r="996" spans="1:35" ht="14.5" x14ac:dyDescent="0.35">
      <c r="A996" s="8" t="str">
        <f t="shared" si="18"/>
        <v>StaatsverschuldungLitauen</v>
      </c>
      <c r="B996" s="8">
        <v>996</v>
      </c>
      <c r="C996" s="32" t="s">
        <v>97</v>
      </c>
      <c r="D996" s="32" t="s">
        <v>20</v>
      </c>
      <c r="E996" s="32" t="s">
        <v>61</v>
      </c>
      <c r="F996" s="32" t="s">
        <v>343</v>
      </c>
      <c r="G996" s="32" t="s">
        <v>32</v>
      </c>
      <c r="H996" s="32" t="s">
        <v>376</v>
      </c>
      <c r="I996" s="33">
        <v>23.465299999999999</v>
      </c>
      <c r="J996" s="33">
        <v>22.879300000000001</v>
      </c>
      <c r="K996" s="33">
        <v>22.131499999999999</v>
      </c>
      <c r="L996" s="33">
        <v>20.358799999999999</v>
      </c>
      <c r="M996" s="33">
        <v>18.590800000000002</v>
      </c>
      <c r="N996" s="33">
        <v>17.639900000000001</v>
      </c>
      <c r="O996" s="33">
        <v>17.299900000000001</v>
      </c>
      <c r="P996" s="33">
        <v>15.876899999999999</v>
      </c>
      <c r="Q996" s="33">
        <v>14.570499999999999</v>
      </c>
      <c r="R996" s="33">
        <v>27.910799999999998</v>
      </c>
      <c r="S996" s="33">
        <v>36.694299999999998</v>
      </c>
      <c r="T996" s="33">
        <v>37.433599999999998</v>
      </c>
      <c r="U996" s="33">
        <v>39.903500000000001</v>
      </c>
      <c r="V996" s="33">
        <v>38.856400000000001</v>
      </c>
      <c r="W996" s="33">
        <v>40.723799999999997</v>
      </c>
      <c r="X996" s="33">
        <v>42.415900000000001</v>
      </c>
      <c r="Y996" s="33">
        <v>39.789900000000003</v>
      </c>
      <c r="Z996" s="33">
        <v>39.125900000000001</v>
      </c>
      <c r="AA996" s="33">
        <v>33.346200000000003</v>
      </c>
      <c r="AB996" s="33">
        <v>35.593800000000002</v>
      </c>
      <c r="AC996" s="33">
        <v>45.882100000000001</v>
      </c>
      <c r="AD996" s="33">
        <v>43.2879</v>
      </c>
      <c r="AE996" s="33">
        <v>38.058300000000003</v>
      </c>
      <c r="AF996" s="33">
        <v>37.344900000000003</v>
      </c>
      <c r="AG996" s="33">
        <v>38.258699999999997</v>
      </c>
      <c r="AH996" s="33">
        <v>40.982199999999999</v>
      </c>
      <c r="AI996" s="33">
        <v>44.577199999999998</v>
      </c>
    </row>
    <row r="997" spans="1:35" ht="14.5" x14ac:dyDescent="0.35">
      <c r="A997" s="8" t="str">
        <f t="shared" si="18"/>
        <v>StaatsverschuldungLuxemburg</v>
      </c>
      <c r="B997" s="8">
        <v>997</v>
      </c>
      <c r="C997" s="32" t="s">
        <v>97</v>
      </c>
      <c r="D997" s="32" t="s">
        <v>10</v>
      </c>
      <c r="E997" s="32" t="s">
        <v>61</v>
      </c>
      <c r="F997" s="32" t="s">
        <v>343</v>
      </c>
      <c r="G997" s="32" t="s">
        <v>32</v>
      </c>
      <c r="H997" s="32" t="s">
        <v>376</v>
      </c>
      <c r="I997" s="33">
        <v>7.4941000000000004</v>
      </c>
      <c r="J997" s="33">
        <v>7.6231999999999998</v>
      </c>
      <c r="K997" s="33">
        <v>7.4478999999999997</v>
      </c>
      <c r="L997" s="33">
        <v>7.4345999999999997</v>
      </c>
      <c r="M997" s="33">
        <v>7.8299000000000003</v>
      </c>
      <c r="N997" s="33">
        <v>7.9501999999999997</v>
      </c>
      <c r="O997" s="33">
        <v>8.2050999999999998</v>
      </c>
      <c r="P997" s="33">
        <v>8.0917999999999992</v>
      </c>
      <c r="Q997" s="33">
        <v>14.6275</v>
      </c>
      <c r="R997" s="33">
        <v>15.2852</v>
      </c>
      <c r="S997" s="33">
        <v>19.089600000000001</v>
      </c>
      <c r="T997" s="33">
        <v>18.5031</v>
      </c>
      <c r="U997" s="33">
        <v>20.8491</v>
      </c>
      <c r="V997" s="33">
        <v>22.400700000000001</v>
      </c>
      <c r="W997" s="33">
        <v>21.8504</v>
      </c>
      <c r="X997" s="33">
        <v>21.115100000000002</v>
      </c>
      <c r="Y997" s="33">
        <v>19.5885</v>
      </c>
      <c r="Z997" s="33">
        <v>21.790900000000001</v>
      </c>
      <c r="AA997" s="33">
        <v>20.9038</v>
      </c>
      <c r="AB997" s="33">
        <v>22.361899999999999</v>
      </c>
      <c r="AC997" s="33">
        <v>24.485299999999999</v>
      </c>
      <c r="AD997" s="33">
        <v>24.373999999999999</v>
      </c>
      <c r="AE997" s="33">
        <v>24.606999999999999</v>
      </c>
      <c r="AF997" s="33">
        <v>25.547899999999998</v>
      </c>
      <c r="AG997" s="33">
        <v>27.455300000000001</v>
      </c>
      <c r="AH997" s="33">
        <v>27.632000000000001</v>
      </c>
      <c r="AI997" s="33">
        <v>27.4575</v>
      </c>
    </row>
    <row r="998" spans="1:35" ht="14.5" x14ac:dyDescent="0.35">
      <c r="A998" s="8" t="str">
        <f t="shared" si="18"/>
        <v>StaatsverschuldungMalta</v>
      </c>
      <c r="B998" s="8">
        <v>998</v>
      </c>
      <c r="C998" s="32" t="s">
        <v>97</v>
      </c>
      <c r="D998" s="32" t="s">
        <v>16</v>
      </c>
      <c r="E998" s="32" t="s">
        <v>61</v>
      </c>
      <c r="F998" s="32" t="s">
        <v>343</v>
      </c>
      <c r="G998" s="32" t="s">
        <v>32</v>
      </c>
      <c r="H998" s="32" t="s">
        <v>376</v>
      </c>
      <c r="I998" s="33">
        <v>61.145200000000003</v>
      </c>
      <c r="J998" s="33">
        <v>65.166200000000003</v>
      </c>
      <c r="K998" s="33">
        <v>63.369500000000002</v>
      </c>
      <c r="L998" s="33">
        <v>69.008200000000002</v>
      </c>
      <c r="M998" s="33">
        <v>71.2102</v>
      </c>
      <c r="N998" s="33">
        <v>70.150700000000001</v>
      </c>
      <c r="O998" s="33">
        <v>64.545199999999994</v>
      </c>
      <c r="P998" s="33">
        <v>62.036700000000003</v>
      </c>
      <c r="Q998" s="33">
        <v>61.524700000000003</v>
      </c>
      <c r="R998" s="33">
        <v>66.045299999999997</v>
      </c>
      <c r="S998" s="33">
        <v>65.032300000000006</v>
      </c>
      <c r="T998" s="33">
        <v>68.938299999999998</v>
      </c>
      <c r="U998" s="33">
        <v>65.611699999999999</v>
      </c>
      <c r="V998" s="33">
        <v>64.929900000000004</v>
      </c>
      <c r="W998" s="33">
        <v>60.717700000000001</v>
      </c>
      <c r="X998" s="33">
        <v>55.012999999999998</v>
      </c>
      <c r="Y998" s="33">
        <v>53.1068</v>
      </c>
      <c r="Z998" s="33">
        <v>45.513100000000001</v>
      </c>
      <c r="AA998" s="33">
        <v>41.393900000000002</v>
      </c>
      <c r="AB998" s="33">
        <v>39.195799999999998</v>
      </c>
      <c r="AC998" s="33">
        <v>48.673900000000003</v>
      </c>
      <c r="AD998" s="33">
        <v>49.622100000000003</v>
      </c>
      <c r="AE998" s="33">
        <v>49.395699999999998</v>
      </c>
      <c r="AF998" s="33">
        <v>47.414999999999999</v>
      </c>
      <c r="AG998" s="33">
        <v>49.752499999999998</v>
      </c>
      <c r="AH998" s="33">
        <v>50.442100000000003</v>
      </c>
      <c r="AI998" s="33">
        <v>50.215000000000003</v>
      </c>
    </row>
    <row r="999" spans="1:35" ht="14.5" x14ac:dyDescent="0.35">
      <c r="A999" s="8" t="str">
        <f t="shared" si="18"/>
        <v>StaatsverschuldungNiederlande</v>
      </c>
      <c r="B999" s="8">
        <v>999</v>
      </c>
      <c r="C999" s="32" t="s">
        <v>97</v>
      </c>
      <c r="D999" s="32" t="s">
        <v>1</v>
      </c>
      <c r="E999" s="32" t="s">
        <v>61</v>
      </c>
      <c r="F999" s="32" t="s">
        <v>343</v>
      </c>
      <c r="G999" s="32" t="s">
        <v>32</v>
      </c>
      <c r="H999" s="32" t="s">
        <v>376</v>
      </c>
      <c r="I999" s="33">
        <v>52.163600000000002</v>
      </c>
      <c r="J999" s="33">
        <v>49.422400000000003</v>
      </c>
      <c r="K999" s="33">
        <v>48.700600000000001</v>
      </c>
      <c r="L999" s="33">
        <v>49.812100000000001</v>
      </c>
      <c r="M999" s="33">
        <v>50.102600000000002</v>
      </c>
      <c r="N999" s="33">
        <v>49.5871</v>
      </c>
      <c r="O999" s="33">
        <v>44.967199999999998</v>
      </c>
      <c r="P999" s="33">
        <v>42.747500000000002</v>
      </c>
      <c r="Q999" s="33">
        <v>54.358400000000003</v>
      </c>
      <c r="R999" s="33">
        <v>56.296100000000003</v>
      </c>
      <c r="S999" s="33">
        <v>58.903399999999998</v>
      </c>
      <c r="T999" s="33">
        <v>61.173000000000002</v>
      </c>
      <c r="U999" s="33">
        <v>65.700500000000005</v>
      </c>
      <c r="V999" s="33">
        <v>67.173100000000005</v>
      </c>
      <c r="W999" s="33">
        <v>67.177700000000002</v>
      </c>
      <c r="X999" s="33">
        <v>63.810099999999998</v>
      </c>
      <c r="Y999" s="33">
        <v>60.892400000000002</v>
      </c>
      <c r="Z999" s="33">
        <v>55.994399999999999</v>
      </c>
      <c r="AA999" s="33">
        <v>51.557600000000001</v>
      </c>
      <c r="AB999" s="33">
        <v>47.582599999999999</v>
      </c>
      <c r="AC999" s="33">
        <v>53.347799999999999</v>
      </c>
      <c r="AD999" s="33">
        <v>50.4313</v>
      </c>
      <c r="AE999" s="33">
        <v>48.345300000000002</v>
      </c>
      <c r="AF999" s="33">
        <v>45.098199999999999</v>
      </c>
      <c r="AG999" s="33">
        <v>43.3187</v>
      </c>
      <c r="AH999" s="33">
        <v>44.348100000000002</v>
      </c>
      <c r="AI999" s="33">
        <v>46.567399999999999</v>
      </c>
    </row>
    <row r="1000" spans="1:35" ht="14.5" x14ac:dyDescent="0.35">
      <c r="A1000" s="8" t="str">
        <f t="shared" si="18"/>
        <v>StaatsverschuldungÖsterreich</v>
      </c>
      <c r="B1000" s="8">
        <v>1000</v>
      </c>
      <c r="C1000" s="32" t="s">
        <v>97</v>
      </c>
      <c r="D1000" s="32" t="s">
        <v>56</v>
      </c>
      <c r="E1000" s="32" t="s">
        <v>61</v>
      </c>
      <c r="F1000" s="32" t="s">
        <v>343</v>
      </c>
      <c r="G1000" s="32" t="s">
        <v>32</v>
      </c>
      <c r="H1000" s="32" t="s">
        <v>376</v>
      </c>
      <c r="I1000" s="33">
        <v>66.497600000000006</v>
      </c>
      <c r="J1000" s="33">
        <v>67.079400000000007</v>
      </c>
      <c r="K1000" s="33">
        <v>67.216399999999993</v>
      </c>
      <c r="L1000" s="33">
        <v>66.230099999999993</v>
      </c>
      <c r="M1000" s="33">
        <v>65.679000000000002</v>
      </c>
      <c r="N1000" s="33">
        <v>69.110399999999998</v>
      </c>
      <c r="O1000" s="33">
        <v>67.787599999999998</v>
      </c>
      <c r="P1000" s="33">
        <v>65.439099999999996</v>
      </c>
      <c r="Q1000" s="33">
        <v>69.1494</v>
      </c>
      <c r="R1000" s="33">
        <v>80.347700000000003</v>
      </c>
      <c r="S1000" s="33">
        <v>83.215900000000005</v>
      </c>
      <c r="T1000" s="33">
        <v>82.969200000000001</v>
      </c>
      <c r="U1000" s="33">
        <v>82.454099999999997</v>
      </c>
      <c r="V1000" s="33">
        <v>81.953999999999994</v>
      </c>
      <c r="W1000" s="33">
        <v>84.819599999999994</v>
      </c>
      <c r="X1000" s="33">
        <v>85.436599999999999</v>
      </c>
      <c r="Y1000" s="33">
        <v>83.293000000000006</v>
      </c>
      <c r="Z1000" s="33">
        <v>78.942400000000006</v>
      </c>
      <c r="AA1000" s="33">
        <v>74.477099999999993</v>
      </c>
      <c r="AB1000" s="33">
        <v>70.896000000000001</v>
      </c>
      <c r="AC1000" s="33">
        <v>83.183000000000007</v>
      </c>
      <c r="AD1000" s="33">
        <v>82.394599999999997</v>
      </c>
      <c r="AE1000" s="33">
        <v>78.375600000000006</v>
      </c>
      <c r="AF1000" s="33">
        <v>78.551900000000003</v>
      </c>
      <c r="AG1000" s="33">
        <v>79.5381</v>
      </c>
      <c r="AH1000" s="33">
        <v>80.803700000000006</v>
      </c>
      <c r="AI1000" s="33">
        <v>81.795299999999997</v>
      </c>
    </row>
    <row r="1001" spans="1:35" ht="14.5" x14ac:dyDescent="0.35">
      <c r="A1001" s="8" t="str">
        <f t="shared" si="18"/>
        <v>StaatsverschuldungPolen</v>
      </c>
      <c r="B1001" s="8">
        <v>1001</v>
      </c>
      <c r="C1001" s="32" t="s">
        <v>97</v>
      </c>
      <c r="D1001" s="32" t="s">
        <v>21</v>
      </c>
      <c r="E1001" s="32" t="s">
        <v>61</v>
      </c>
      <c r="F1001" s="32" t="s">
        <v>343</v>
      </c>
      <c r="G1001" s="32" t="s">
        <v>32</v>
      </c>
      <c r="H1001" s="32" t="s">
        <v>376</v>
      </c>
      <c r="I1001" s="33">
        <v>36.228299999999997</v>
      </c>
      <c r="J1001" s="33">
        <v>37.078699999999998</v>
      </c>
      <c r="K1001" s="33">
        <v>41.566200000000002</v>
      </c>
      <c r="L1001" s="33">
        <v>46.4071</v>
      </c>
      <c r="M1001" s="33">
        <v>44.908499999999997</v>
      </c>
      <c r="N1001" s="33">
        <v>46.474200000000003</v>
      </c>
      <c r="O1001" s="33">
        <v>47.0976</v>
      </c>
      <c r="P1001" s="33">
        <v>44.427500000000002</v>
      </c>
      <c r="Q1001" s="33">
        <v>46.559399999999997</v>
      </c>
      <c r="R1001" s="33">
        <v>49.689799999999998</v>
      </c>
      <c r="S1001" s="33">
        <v>53.737499999999997</v>
      </c>
      <c r="T1001" s="33">
        <v>54.770800000000001</v>
      </c>
      <c r="U1001" s="33">
        <v>54.463099999999997</v>
      </c>
      <c r="V1001" s="33">
        <v>56.849299999999999</v>
      </c>
      <c r="W1001" s="33">
        <v>51.100299999999997</v>
      </c>
      <c r="X1001" s="33">
        <v>51.029800000000002</v>
      </c>
      <c r="Y1001" s="33">
        <v>54.128799999999998</v>
      </c>
      <c r="Z1001" s="33">
        <v>50.439799999999998</v>
      </c>
      <c r="AA1001" s="33">
        <v>48.230699999999999</v>
      </c>
      <c r="AB1001" s="33">
        <v>45.205399999999997</v>
      </c>
      <c r="AC1001" s="33">
        <v>56.584699999999998</v>
      </c>
      <c r="AD1001" s="33">
        <v>53.013599999999997</v>
      </c>
      <c r="AE1001" s="33">
        <v>48.785899999999998</v>
      </c>
      <c r="AF1001" s="33">
        <v>49.7181</v>
      </c>
      <c r="AG1001" s="33">
        <v>54.659399999999998</v>
      </c>
      <c r="AH1001" s="33">
        <v>58.887500000000003</v>
      </c>
      <c r="AI1001" s="33">
        <v>62.386099999999999</v>
      </c>
    </row>
    <row r="1002" spans="1:35" ht="14.5" x14ac:dyDescent="0.35">
      <c r="A1002" s="8" t="str">
        <f t="shared" si="18"/>
        <v>StaatsverschuldungPortugal</v>
      </c>
      <c r="B1002" s="8">
        <v>1002</v>
      </c>
      <c r="C1002" s="32" t="s">
        <v>97</v>
      </c>
      <c r="D1002" s="32" t="s">
        <v>7</v>
      </c>
      <c r="E1002" s="32" t="s">
        <v>61</v>
      </c>
      <c r="F1002" s="32" t="s">
        <v>343</v>
      </c>
      <c r="G1002" s="32" t="s">
        <v>32</v>
      </c>
      <c r="H1002" s="32" t="s">
        <v>376</v>
      </c>
      <c r="I1002" s="33">
        <v>54.193100000000001</v>
      </c>
      <c r="J1002" s="33">
        <v>57.380200000000002</v>
      </c>
      <c r="K1002" s="33">
        <v>60.043700000000001</v>
      </c>
      <c r="L1002" s="33">
        <v>63.897300000000001</v>
      </c>
      <c r="M1002" s="33">
        <v>67.099500000000006</v>
      </c>
      <c r="N1002" s="33">
        <v>72.249099999999999</v>
      </c>
      <c r="O1002" s="33">
        <v>73.679400000000001</v>
      </c>
      <c r="P1002" s="33">
        <v>72.727999999999994</v>
      </c>
      <c r="Q1002" s="33">
        <v>75.642499999999998</v>
      </c>
      <c r="R1002" s="33">
        <v>87.799099999999996</v>
      </c>
      <c r="S1002" s="33">
        <v>100.0754</v>
      </c>
      <c r="T1002" s="33">
        <v>114.2591</v>
      </c>
      <c r="U1002" s="33">
        <v>128.84889999999999</v>
      </c>
      <c r="V1002" s="33">
        <v>131.2886</v>
      </c>
      <c r="W1002" s="33">
        <v>132.83860000000001</v>
      </c>
      <c r="X1002" s="33">
        <v>131.4134</v>
      </c>
      <c r="Y1002" s="33">
        <v>131.58269999999999</v>
      </c>
      <c r="Z1002" s="33">
        <v>126.42610000000001</v>
      </c>
      <c r="AA1002" s="33">
        <v>121.5919</v>
      </c>
      <c r="AB1002" s="33">
        <v>116.54510000000001</v>
      </c>
      <c r="AC1002" s="33">
        <v>134.09639999999999</v>
      </c>
      <c r="AD1002" s="33">
        <v>123.87820000000001</v>
      </c>
      <c r="AE1002" s="33">
        <v>111.2317</v>
      </c>
      <c r="AF1002" s="33">
        <v>97.929699999999997</v>
      </c>
      <c r="AG1002" s="33">
        <v>95.722899999999996</v>
      </c>
      <c r="AH1002" s="33">
        <v>92.941900000000004</v>
      </c>
      <c r="AI1002" s="33">
        <v>90.540899999999993</v>
      </c>
    </row>
    <row r="1003" spans="1:35" ht="14.5" x14ac:dyDescent="0.35">
      <c r="A1003" s="8" t="str">
        <f t="shared" si="18"/>
        <v>StaatsverschuldungRumänien</v>
      </c>
      <c r="B1003" s="8">
        <v>1003</v>
      </c>
      <c r="C1003" s="32" t="s">
        <v>97</v>
      </c>
      <c r="D1003" s="32" t="s">
        <v>99</v>
      </c>
      <c r="E1003" s="32" t="s">
        <v>61</v>
      </c>
      <c r="F1003" s="32" t="s">
        <v>343</v>
      </c>
      <c r="G1003" s="32" t="s">
        <v>32</v>
      </c>
      <c r="H1003" s="32" t="s">
        <v>376</v>
      </c>
      <c r="I1003" s="33">
        <v>22.486599999999999</v>
      </c>
      <c r="J1003" s="33">
        <v>25.869399999999999</v>
      </c>
      <c r="K1003" s="33">
        <v>24.820799999999998</v>
      </c>
      <c r="L1003" s="33">
        <v>22.109300000000001</v>
      </c>
      <c r="M1003" s="33">
        <v>18.9452</v>
      </c>
      <c r="N1003" s="33">
        <v>15.905099999999999</v>
      </c>
      <c r="O1003" s="33">
        <v>12.4236</v>
      </c>
      <c r="P1003" s="33">
        <v>11.949199999999999</v>
      </c>
      <c r="Q1003" s="33">
        <v>12.3316</v>
      </c>
      <c r="R1003" s="33">
        <v>21.773900000000001</v>
      </c>
      <c r="S1003" s="33">
        <v>28.961400000000001</v>
      </c>
      <c r="T1003" s="33">
        <v>32.344799999999999</v>
      </c>
      <c r="U1003" s="33">
        <v>35.374499999999998</v>
      </c>
      <c r="V1003" s="33">
        <v>37.781300000000002</v>
      </c>
      <c r="W1003" s="33">
        <v>39.136699999999998</v>
      </c>
      <c r="X1003" s="33">
        <v>37.711300000000001</v>
      </c>
      <c r="Y1003" s="33">
        <v>37.8339</v>
      </c>
      <c r="Z1003" s="33">
        <v>35.262300000000003</v>
      </c>
      <c r="AA1003" s="33">
        <v>34.375500000000002</v>
      </c>
      <c r="AB1003" s="33">
        <v>34.962200000000003</v>
      </c>
      <c r="AC1003" s="33">
        <v>46.611600000000003</v>
      </c>
      <c r="AD1003" s="33">
        <v>48.338999999999999</v>
      </c>
      <c r="AE1003" s="33">
        <v>47.896000000000001</v>
      </c>
      <c r="AF1003" s="33">
        <v>48.885599999999997</v>
      </c>
      <c r="AG1003" s="33">
        <v>52.230600000000003</v>
      </c>
      <c r="AH1003" s="33">
        <v>56.074300000000001</v>
      </c>
      <c r="AI1003" s="33">
        <v>59.697200000000002</v>
      </c>
    </row>
    <row r="1004" spans="1:35" ht="14.5" x14ac:dyDescent="0.35">
      <c r="A1004" s="8" t="str">
        <f t="shared" si="18"/>
        <v>StaatsverschuldungSchweden</v>
      </c>
      <c r="B1004" s="8">
        <v>1004</v>
      </c>
      <c r="C1004" s="32" t="s">
        <v>97</v>
      </c>
      <c r="D1004" s="32" t="s">
        <v>13</v>
      </c>
      <c r="E1004" s="32" t="s">
        <v>61</v>
      </c>
      <c r="F1004" s="32" t="s">
        <v>343</v>
      </c>
      <c r="G1004" s="32" t="s">
        <v>32</v>
      </c>
      <c r="H1004" s="32" t="s">
        <v>376</v>
      </c>
      <c r="I1004" s="33">
        <v>50.334499999999998</v>
      </c>
      <c r="J1004" s="33">
        <v>51.874899999999997</v>
      </c>
      <c r="K1004" s="33">
        <v>49.708100000000002</v>
      </c>
      <c r="L1004" s="33">
        <v>49.311900000000001</v>
      </c>
      <c r="M1004" s="33">
        <v>48.5246</v>
      </c>
      <c r="N1004" s="33">
        <v>48.754100000000001</v>
      </c>
      <c r="O1004" s="33">
        <v>43.653700000000001</v>
      </c>
      <c r="P1004" s="33">
        <v>38.993000000000002</v>
      </c>
      <c r="Q1004" s="33">
        <v>37.722000000000001</v>
      </c>
      <c r="R1004" s="33">
        <v>40.940600000000003</v>
      </c>
      <c r="S1004" s="33">
        <v>38.338999999999999</v>
      </c>
      <c r="T1004" s="33">
        <v>37.395000000000003</v>
      </c>
      <c r="U1004" s="33">
        <v>37.693100000000001</v>
      </c>
      <c r="V1004" s="33">
        <v>40.4405</v>
      </c>
      <c r="W1004" s="33">
        <v>45.3354</v>
      </c>
      <c r="X1004" s="33">
        <v>44.0306</v>
      </c>
      <c r="Y1004" s="33">
        <v>42.366100000000003</v>
      </c>
      <c r="Z1004" s="33">
        <v>41.800400000000003</v>
      </c>
      <c r="AA1004" s="33">
        <v>39.870100000000001</v>
      </c>
      <c r="AB1004" s="33">
        <v>35.693800000000003</v>
      </c>
      <c r="AC1004" s="33">
        <v>40.139000000000003</v>
      </c>
      <c r="AD1004" s="33">
        <v>36.685499999999998</v>
      </c>
      <c r="AE1004" s="33">
        <v>33.628999999999998</v>
      </c>
      <c r="AF1004" s="33">
        <v>31.4894</v>
      </c>
      <c r="AG1004" s="33">
        <v>32.776200000000003</v>
      </c>
      <c r="AH1004" s="33">
        <v>32.7179</v>
      </c>
      <c r="AI1004" s="33">
        <v>31.651900000000001</v>
      </c>
    </row>
    <row r="1005" spans="1:35" ht="14.5" x14ac:dyDescent="0.35">
      <c r="A1005" s="8" t="str">
        <f t="shared" si="18"/>
        <v>StaatsverschuldungSlowakei</v>
      </c>
      <c r="B1005" s="8">
        <v>1005</v>
      </c>
      <c r="C1005" s="32" t="s">
        <v>97</v>
      </c>
      <c r="D1005" s="32" t="s">
        <v>23</v>
      </c>
      <c r="E1005" s="32" t="s">
        <v>61</v>
      </c>
      <c r="F1005" s="32" t="s">
        <v>343</v>
      </c>
      <c r="G1005" s="32" t="s">
        <v>32</v>
      </c>
      <c r="H1005" s="32" t="s">
        <v>376</v>
      </c>
      <c r="I1005" s="33">
        <v>50.498199999999997</v>
      </c>
      <c r="J1005" s="33">
        <v>51.199300000000001</v>
      </c>
      <c r="K1005" s="33">
        <v>45.366999999999997</v>
      </c>
      <c r="L1005" s="33">
        <v>43.523699999999998</v>
      </c>
      <c r="M1005" s="33">
        <v>41.876899999999999</v>
      </c>
      <c r="N1005" s="33">
        <v>34.876800000000003</v>
      </c>
      <c r="O1005" s="33">
        <v>31.433900000000001</v>
      </c>
      <c r="P1005" s="33">
        <v>30.3371</v>
      </c>
      <c r="Q1005" s="33">
        <v>28.613</v>
      </c>
      <c r="R1005" s="33">
        <v>36.383800000000001</v>
      </c>
      <c r="S1005" s="33">
        <v>40.637500000000003</v>
      </c>
      <c r="T1005" s="33">
        <v>43.2502</v>
      </c>
      <c r="U1005" s="33">
        <v>51.674100000000003</v>
      </c>
      <c r="V1005" s="33">
        <v>54.582700000000003</v>
      </c>
      <c r="W1005" s="33">
        <v>53.3474</v>
      </c>
      <c r="X1005" s="33">
        <v>51.5244</v>
      </c>
      <c r="Y1005" s="33">
        <v>52.046700000000001</v>
      </c>
      <c r="Z1005" s="33">
        <v>51.285600000000002</v>
      </c>
      <c r="AA1005" s="33">
        <v>49.188499999999998</v>
      </c>
      <c r="AB1005" s="33">
        <v>47.918399999999998</v>
      </c>
      <c r="AC1005" s="33">
        <v>58.408200000000001</v>
      </c>
      <c r="AD1005" s="33">
        <v>60.167000000000002</v>
      </c>
      <c r="AE1005" s="33">
        <v>57.679900000000004</v>
      </c>
      <c r="AF1005" s="33">
        <v>56.051400000000001</v>
      </c>
      <c r="AG1005" s="33">
        <v>58.875799999999998</v>
      </c>
      <c r="AH1005" s="33">
        <v>59.796900000000001</v>
      </c>
      <c r="AI1005" s="33">
        <v>61.793599999999998</v>
      </c>
    </row>
    <row r="1006" spans="1:35" ht="14.5" x14ac:dyDescent="0.35">
      <c r="A1006" s="8" t="str">
        <f t="shared" si="18"/>
        <v>StaatsverschuldungSlowenien</v>
      </c>
      <c r="B1006" s="8">
        <v>1006</v>
      </c>
      <c r="C1006" s="32" t="s">
        <v>97</v>
      </c>
      <c r="D1006" s="32" t="s">
        <v>26</v>
      </c>
      <c r="E1006" s="32" t="s">
        <v>61</v>
      </c>
      <c r="F1006" s="32" t="s">
        <v>343</v>
      </c>
      <c r="G1006" s="32" t="s">
        <v>32</v>
      </c>
      <c r="H1006" s="32" t="s">
        <v>376</v>
      </c>
      <c r="I1006" s="33">
        <v>26.0854</v>
      </c>
      <c r="J1006" s="33">
        <v>26.324000000000002</v>
      </c>
      <c r="K1006" s="33">
        <v>27.682300000000001</v>
      </c>
      <c r="L1006" s="33">
        <v>27.0275</v>
      </c>
      <c r="M1006" s="33">
        <v>27.1005</v>
      </c>
      <c r="N1006" s="33">
        <v>26.5885</v>
      </c>
      <c r="O1006" s="33">
        <v>26.2075</v>
      </c>
      <c r="P1006" s="33">
        <v>22.9373</v>
      </c>
      <c r="Q1006" s="33">
        <v>21.891999999999999</v>
      </c>
      <c r="R1006" s="33">
        <v>34.935499999999998</v>
      </c>
      <c r="S1006" s="33">
        <v>38.601700000000001</v>
      </c>
      <c r="T1006" s="33">
        <v>46.806899999999999</v>
      </c>
      <c r="U1006" s="33">
        <v>54.037799999999997</v>
      </c>
      <c r="V1006" s="33">
        <v>70.808000000000007</v>
      </c>
      <c r="W1006" s="33">
        <v>81.081699999999998</v>
      </c>
      <c r="X1006" s="33">
        <v>83.357100000000003</v>
      </c>
      <c r="Y1006" s="33">
        <v>79.363900000000001</v>
      </c>
      <c r="Z1006" s="33">
        <v>74.821399999999997</v>
      </c>
      <c r="AA1006" s="33">
        <v>70.929500000000004</v>
      </c>
      <c r="AB1006" s="33">
        <v>65.935900000000004</v>
      </c>
      <c r="AC1006" s="33">
        <v>80.169899999999998</v>
      </c>
      <c r="AD1006" s="33">
        <v>74.831999999999994</v>
      </c>
      <c r="AE1006" s="33">
        <v>72.738799999999998</v>
      </c>
      <c r="AF1006" s="33">
        <v>68.394199999999998</v>
      </c>
      <c r="AG1006" s="33">
        <v>67.101699999999994</v>
      </c>
      <c r="AH1006" s="33">
        <v>64.377300000000005</v>
      </c>
      <c r="AI1006" s="33">
        <v>63.0991</v>
      </c>
    </row>
    <row r="1007" spans="1:35" ht="14.5" x14ac:dyDescent="0.35">
      <c r="A1007" s="8" t="str">
        <f t="shared" si="18"/>
        <v>StaatsverschuldungSpanien</v>
      </c>
      <c r="B1007" s="8">
        <v>1007</v>
      </c>
      <c r="C1007" s="32" t="s">
        <v>97</v>
      </c>
      <c r="D1007" s="32" t="s">
        <v>8</v>
      </c>
      <c r="E1007" s="32" t="s">
        <v>61</v>
      </c>
      <c r="F1007" s="32" t="s">
        <v>343</v>
      </c>
      <c r="G1007" s="32" t="s">
        <v>32</v>
      </c>
      <c r="H1007" s="32" t="s">
        <v>376</v>
      </c>
      <c r="I1007" s="33">
        <v>57.840499999999999</v>
      </c>
      <c r="J1007" s="33">
        <v>54.052199999999999</v>
      </c>
      <c r="K1007" s="33">
        <v>51.236800000000002</v>
      </c>
      <c r="L1007" s="33">
        <v>47.686900000000001</v>
      </c>
      <c r="M1007" s="33">
        <v>45.332700000000003</v>
      </c>
      <c r="N1007" s="33">
        <v>42.395200000000003</v>
      </c>
      <c r="O1007" s="33">
        <v>39.018999999999998</v>
      </c>
      <c r="P1007" s="33">
        <v>35.698099999999997</v>
      </c>
      <c r="Q1007" s="33">
        <v>39.608800000000002</v>
      </c>
      <c r="R1007" s="33">
        <v>53.0792</v>
      </c>
      <c r="S1007" s="33">
        <v>60.266100000000002</v>
      </c>
      <c r="T1007" s="33">
        <v>69.528400000000005</v>
      </c>
      <c r="U1007" s="33">
        <v>89.560400000000001</v>
      </c>
      <c r="V1007" s="33">
        <v>100.0003</v>
      </c>
      <c r="W1007" s="33">
        <v>104.41759999999999</v>
      </c>
      <c r="X1007" s="33">
        <v>102.4422</v>
      </c>
      <c r="Y1007" s="33">
        <v>101.9665</v>
      </c>
      <c r="Z1007" s="33">
        <v>101.1443</v>
      </c>
      <c r="AA1007" s="33">
        <v>99.718299999999999</v>
      </c>
      <c r="AB1007" s="33">
        <v>97.578800000000001</v>
      </c>
      <c r="AC1007" s="33">
        <v>119.2791</v>
      </c>
      <c r="AD1007" s="33">
        <v>115.6968</v>
      </c>
      <c r="AE1007" s="33">
        <v>109.4986</v>
      </c>
      <c r="AF1007" s="33">
        <v>105.14239999999999</v>
      </c>
      <c r="AG1007" s="33">
        <v>102.2598</v>
      </c>
      <c r="AH1007" s="33">
        <v>101.2587</v>
      </c>
      <c r="AI1007" s="33">
        <v>101.1439</v>
      </c>
    </row>
    <row r="1008" spans="1:35" ht="14.5" x14ac:dyDescent="0.35">
      <c r="A1008" s="8" t="str">
        <f t="shared" si="18"/>
        <v>StaatsverschuldungTschechische Republik</v>
      </c>
      <c r="B1008" s="8">
        <v>1008</v>
      </c>
      <c r="C1008" s="32" t="s">
        <v>97</v>
      </c>
      <c r="D1008" s="32" t="s">
        <v>22</v>
      </c>
      <c r="E1008" s="32" t="s">
        <v>61</v>
      </c>
      <c r="F1008" s="32" t="s">
        <v>343</v>
      </c>
      <c r="G1008" s="32" t="s">
        <v>32</v>
      </c>
      <c r="H1008" s="32" t="s">
        <v>376</v>
      </c>
      <c r="I1008" s="33">
        <v>16.894500000000001</v>
      </c>
      <c r="J1008" s="33">
        <v>22.596900000000002</v>
      </c>
      <c r="K1008" s="33">
        <v>25.703199999999999</v>
      </c>
      <c r="L1008" s="33">
        <v>28.061599999999999</v>
      </c>
      <c r="M1008" s="33">
        <v>28.288699999999999</v>
      </c>
      <c r="N1008" s="33">
        <v>27.677800000000001</v>
      </c>
      <c r="O1008" s="33">
        <v>27.564800000000002</v>
      </c>
      <c r="P1008" s="33">
        <v>27.346</v>
      </c>
      <c r="Q1008" s="33">
        <v>28.154900000000001</v>
      </c>
      <c r="R1008" s="33">
        <v>33.430500000000002</v>
      </c>
      <c r="S1008" s="33">
        <v>36.700099999999999</v>
      </c>
      <c r="T1008" s="33">
        <v>39.402000000000001</v>
      </c>
      <c r="U1008" s="33">
        <v>43.835299999999997</v>
      </c>
      <c r="V1008" s="33">
        <v>44.141100000000002</v>
      </c>
      <c r="W1008" s="33">
        <v>41.546199999999999</v>
      </c>
      <c r="X1008" s="33">
        <v>39.469499999999996</v>
      </c>
      <c r="Y1008" s="33">
        <v>36.232199999999999</v>
      </c>
      <c r="Z1008" s="33">
        <v>33.781799999999997</v>
      </c>
      <c r="AA1008" s="33">
        <v>31.677800000000001</v>
      </c>
      <c r="AB1008" s="33">
        <v>29.5517</v>
      </c>
      <c r="AC1008" s="33">
        <v>36.882899999999999</v>
      </c>
      <c r="AD1008" s="33">
        <v>40.692</v>
      </c>
      <c r="AE1008" s="33">
        <v>42.520400000000002</v>
      </c>
      <c r="AF1008" s="33">
        <v>42.448999999999998</v>
      </c>
      <c r="AG1008" s="33">
        <v>43.420099999999998</v>
      </c>
      <c r="AH1008" s="33">
        <v>44.414299999999997</v>
      </c>
      <c r="AI1008" s="33">
        <v>44.831000000000003</v>
      </c>
    </row>
    <row r="1009" spans="1:35" ht="14.5" x14ac:dyDescent="0.35">
      <c r="A1009" s="8" t="str">
        <f t="shared" si="18"/>
        <v>StaatsverschuldungUngarn</v>
      </c>
      <c r="B1009" s="8">
        <v>1009</v>
      </c>
      <c r="C1009" s="32" t="s">
        <v>97</v>
      </c>
      <c r="D1009" s="32" t="s">
        <v>24</v>
      </c>
      <c r="E1009" s="32" t="s">
        <v>61</v>
      </c>
      <c r="F1009" s="32" t="s">
        <v>343</v>
      </c>
      <c r="G1009" s="32" t="s">
        <v>32</v>
      </c>
      <c r="H1009" s="32" t="s">
        <v>376</v>
      </c>
      <c r="I1009" s="33">
        <v>55.637599999999999</v>
      </c>
      <c r="J1009" s="33">
        <v>52.204700000000003</v>
      </c>
      <c r="K1009" s="33">
        <v>55.556699999999999</v>
      </c>
      <c r="L1009" s="33">
        <v>58.174399999999999</v>
      </c>
      <c r="M1009" s="33">
        <v>58.9071</v>
      </c>
      <c r="N1009" s="33">
        <v>60.578800000000001</v>
      </c>
      <c r="O1009" s="33">
        <v>64.488900000000001</v>
      </c>
      <c r="P1009" s="33">
        <v>65.579899999999995</v>
      </c>
      <c r="Q1009" s="33">
        <v>71.801100000000005</v>
      </c>
      <c r="R1009" s="33">
        <v>78.188400000000001</v>
      </c>
      <c r="S1009" s="33">
        <v>80.174300000000002</v>
      </c>
      <c r="T1009" s="33">
        <v>80.468400000000003</v>
      </c>
      <c r="U1009" s="33">
        <v>78.364000000000004</v>
      </c>
      <c r="V1009" s="33">
        <v>77.220200000000006</v>
      </c>
      <c r="W1009" s="33">
        <v>76.490499999999997</v>
      </c>
      <c r="X1009" s="33">
        <v>75.718199999999996</v>
      </c>
      <c r="Y1009" s="33">
        <v>74.633600000000001</v>
      </c>
      <c r="Z1009" s="33">
        <v>72.001599999999996</v>
      </c>
      <c r="AA1009" s="33">
        <v>68.812700000000007</v>
      </c>
      <c r="AB1009" s="33">
        <v>64.970299999999995</v>
      </c>
      <c r="AC1009" s="33">
        <v>78.686599999999999</v>
      </c>
      <c r="AD1009" s="33">
        <v>76.219399999999993</v>
      </c>
      <c r="AE1009" s="33">
        <v>73.8429</v>
      </c>
      <c r="AF1009" s="33">
        <v>73.438000000000002</v>
      </c>
      <c r="AG1009" s="33">
        <v>74.504400000000004</v>
      </c>
      <c r="AH1009" s="33">
        <v>74.480500000000006</v>
      </c>
      <c r="AI1009" s="33">
        <v>73.767899999999997</v>
      </c>
    </row>
    <row r="1010" spans="1:35" ht="14.5" x14ac:dyDescent="0.35">
      <c r="A1010" s="8" t="str">
        <f t="shared" si="18"/>
        <v>StaatsverschuldungVereinigtes Königreich Großbritannien und Nordirland</v>
      </c>
      <c r="B1010" s="8">
        <v>1010</v>
      </c>
      <c r="C1010" s="32" t="s">
        <v>97</v>
      </c>
      <c r="D1010" s="32" t="s">
        <v>57</v>
      </c>
      <c r="E1010" s="32" t="s">
        <v>61</v>
      </c>
      <c r="F1010" s="32" t="s">
        <v>343</v>
      </c>
      <c r="G1010" s="32" t="s">
        <v>32</v>
      </c>
      <c r="H1010" s="32" t="s">
        <v>376</v>
      </c>
      <c r="I1010" s="33">
        <v>37.685699999999997</v>
      </c>
      <c r="J1010" s="33">
        <v>34.957700000000003</v>
      </c>
      <c r="K1010" s="33">
        <v>35.4345</v>
      </c>
      <c r="L1010" s="33">
        <v>36.7637</v>
      </c>
      <c r="M1010" s="33">
        <v>39.801499999999997</v>
      </c>
      <c r="N1010" s="33">
        <v>41.000399999999999</v>
      </c>
      <c r="O1010" s="33">
        <v>42.058300000000003</v>
      </c>
      <c r="P1010" s="33">
        <v>43.173900000000003</v>
      </c>
      <c r="Q1010" s="33">
        <v>50.827399999999997</v>
      </c>
      <c r="R1010" s="33">
        <v>64.915000000000006</v>
      </c>
      <c r="S1010" s="33">
        <v>75.860200000000006</v>
      </c>
      <c r="T1010" s="33">
        <v>81.4251</v>
      </c>
      <c r="U1010" s="33">
        <v>84.482600000000005</v>
      </c>
      <c r="V1010" s="33">
        <v>85.316100000000006</v>
      </c>
      <c r="W1010" s="33">
        <v>87.094300000000004</v>
      </c>
      <c r="X1010" s="33">
        <v>87.866699999999994</v>
      </c>
      <c r="Y1010" s="33">
        <v>87.825199999999995</v>
      </c>
      <c r="Z1010" s="33">
        <v>86.722800000000007</v>
      </c>
      <c r="AA1010" s="33">
        <v>86.345100000000002</v>
      </c>
      <c r="AB1010" s="33">
        <v>85.657200000000003</v>
      </c>
      <c r="AC1010" s="33">
        <v>105.84010000000001</v>
      </c>
      <c r="AD1010" s="33">
        <v>105.13549999999999</v>
      </c>
      <c r="AE1010" s="33">
        <v>99.619699999999995</v>
      </c>
      <c r="AF1010" s="33">
        <v>100.0312</v>
      </c>
      <c r="AG1010" s="33">
        <v>101.6347</v>
      </c>
      <c r="AH1010" s="33">
        <v>102.6331</v>
      </c>
      <c r="AI1010" s="33">
        <v>103.2243</v>
      </c>
    </row>
    <row r="1011" spans="1:35" ht="14.5" x14ac:dyDescent="0.35">
      <c r="A1011" s="8" t="str">
        <f t="shared" si="18"/>
        <v>StaatsverschuldungZypern</v>
      </c>
      <c r="B1011" s="8">
        <v>1011</v>
      </c>
      <c r="C1011" s="32" t="s">
        <v>97</v>
      </c>
      <c r="D1011" s="32" t="s">
        <v>30</v>
      </c>
      <c r="E1011" s="32" t="s">
        <v>61</v>
      </c>
      <c r="F1011" s="32" t="s">
        <v>343</v>
      </c>
      <c r="G1011" s="32" t="s">
        <v>32</v>
      </c>
      <c r="H1011" s="32" t="s">
        <v>376</v>
      </c>
      <c r="I1011" s="33">
        <v>55.735799999999998</v>
      </c>
      <c r="J1011" s="33">
        <v>57.322099999999999</v>
      </c>
      <c r="K1011" s="33">
        <v>60.519300000000001</v>
      </c>
      <c r="L1011" s="33">
        <v>63.837400000000002</v>
      </c>
      <c r="M1011" s="33">
        <v>64.766300000000001</v>
      </c>
      <c r="N1011" s="33">
        <v>63.436799999999998</v>
      </c>
      <c r="O1011" s="33">
        <v>59.2607</v>
      </c>
      <c r="P1011" s="33">
        <v>54.031799999999997</v>
      </c>
      <c r="Q1011" s="33">
        <v>45.548699999999997</v>
      </c>
      <c r="R1011" s="33">
        <v>54.290500000000002</v>
      </c>
      <c r="S1011" s="33">
        <v>56.284999999999997</v>
      </c>
      <c r="T1011" s="33">
        <v>65.756100000000004</v>
      </c>
      <c r="U1011" s="33">
        <v>80.113900000000001</v>
      </c>
      <c r="V1011" s="33">
        <v>103.6926</v>
      </c>
      <c r="W1011" s="33">
        <v>108.7572</v>
      </c>
      <c r="X1011" s="33">
        <v>107.5381</v>
      </c>
      <c r="Y1011" s="33">
        <v>103.2486</v>
      </c>
      <c r="Z1011" s="33">
        <v>93.221699999999998</v>
      </c>
      <c r="AA1011" s="33">
        <v>97.874200000000002</v>
      </c>
      <c r="AB1011" s="33">
        <v>92.161199999999994</v>
      </c>
      <c r="AC1011" s="33">
        <v>113.6045</v>
      </c>
      <c r="AD1011" s="33">
        <v>96.479399999999998</v>
      </c>
      <c r="AE1011" s="33">
        <v>80.953999999999994</v>
      </c>
      <c r="AF1011" s="33">
        <v>73.630799999999994</v>
      </c>
      <c r="AG1011" s="33">
        <v>66.402799999999999</v>
      </c>
      <c r="AH1011" s="33">
        <v>61.386899999999997</v>
      </c>
      <c r="AI1011" s="33">
        <v>56.719200000000001</v>
      </c>
    </row>
    <row r="1012" spans="1:35" ht="14.5" x14ac:dyDescent="0.35">
      <c r="A1012" s="8" t="str">
        <f t="shared" si="18"/>
        <v>Touristennächtigungen (Ausländer)Belgien</v>
      </c>
      <c r="B1012" s="8">
        <v>1012</v>
      </c>
      <c r="C1012" s="32" t="s">
        <v>295</v>
      </c>
      <c r="D1012" s="32" t="s">
        <v>9</v>
      </c>
      <c r="E1012" s="32" t="s">
        <v>68</v>
      </c>
      <c r="F1012" s="32" t="s">
        <v>67</v>
      </c>
      <c r="G1012" s="32" t="s">
        <v>32</v>
      </c>
      <c r="H1012" s="32" t="s">
        <v>372</v>
      </c>
      <c r="I1012" s="33">
        <v>10.183598999999999</v>
      </c>
      <c r="J1012" s="33">
        <v>10.011175</v>
      </c>
      <c r="K1012" s="33">
        <v>10.409787</v>
      </c>
      <c r="L1012" s="33">
        <v>10.280537000000001</v>
      </c>
      <c r="M1012" s="33">
        <v>10.31528</v>
      </c>
      <c r="N1012" s="33">
        <v>10.296906999999999</v>
      </c>
      <c r="O1012" s="33">
        <v>10.633279</v>
      </c>
      <c r="P1012" s="33">
        <v>10.976345999999999</v>
      </c>
      <c r="Q1012" s="33">
        <v>11.119811</v>
      </c>
      <c r="R1012" s="33">
        <v>10.332941</v>
      </c>
      <c r="S1012" s="33">
        <v>10.854245000000001</v>
      </c>
      <c r="T1012" s="33">
        <v>11.436408</v>
      </c>
      <c r="U1012" s="33">
        <v>11.546412999999999</v>
      </c>
      <c r="V1012" s="33">
        <v>11.624497</v>
      </c>
      <c r="W1012" s="33">
        <v>12.081835</v>
      </c>
      <c r="X1012" s="33">
        <v>12.034552</v>
      </c>
      <c r="Y1012" s="33">
        <v>10.215070000000001</v>
      </c>
      <c r="Z1012" s="33">
        <v>11.631914999999999</v>
      </c>
      <c r="AA1012" s="33">
        <v>12.424474999999999</v>
      </c>
      <c r="AB1012" s="33">
        <v>12.669022</v>
      </c>
      <c r="AC1012" s="33">
        <v>3.4796580000000001</v>
      </c>
      <c r="AD1012" s="33">
        <v>4.3411949999999999</v>
      </c>
      <c r="AE1012" s="33">
        <v>10.915837</v>
      </c>
      <c r="AF1012" s="33">
        <v>12.344837</v>
      </c>
      <c r="AG1012" s="34"/>
      <c r="AH1012" s="34"/>
      <c r="AI1012" s="34"/>
    </row>
    <row r="1013" spans="1:35" ht="14.5" x14ac:dyDescent="0.35">
      <c r="A1013" s="8" t="str">
        <f t="shared" si="18"/>
        <v>Touristennächtigungen (Ausländer)Bulgarien</v>
      </c>
      <c r="B1013" s="8">
        <v>1013</v>
      </c>
      <c r="C1013" s="32" t="s">
        <v>295</v>
      </c>
      <c r="D1013" s="32" t="s">
        <v>25</v>
      </c>
      <c r="E1013" s="32" t="s">
        <v>68</v>
      </c>
      <c r="F1013" s="32" t="s">
        <v>67</v>
      </c>
      <c r="G1013" s="32" t="s">
        <v>32</v>
      </c>
      <c r="H1013" s="32" t="s">
        <v>372</v>
      </c>
      <c r="I1013" s="33">
        <v>5.1039310000000002</v>
      </c>
      <c r="J1013" s="33">
        <v>6.1221430000000003</v>
      </c>
      <c r="K1013" s="33">
        <v>6.988639</v>
      </c>
      <c r="L1013" s="33">
        <v>8.9865329999999997</v>
      </c>
      <c r="M1013" s="33">
        <v>10.13918</v>
      </c>
      <c r="N1013" s="33">
        <v>11.471081999999999</v>
      </c>
      <c r="O1013" s="33">
        <v>11.776062</v>
      </c>
      <c r="P1013" s="33">
        <v>11.868123000000001</v>
      </c>
      <c r="Q1013" s="33">
        <v>11.640779999999999</v>
      </c>
      <c r="R1013" s="33">
        <v>9.3779950000000003</v>
      </c>
      <c r="S1013" s="33">
        <v>10.454674000000001</v>
      </c>
      <c r="T1013" s="33">
        <v>12.286818999999999</v>
      </c>
      <c r="U1013" s="33">
        <v>13.151707</v>
      </c>
      <c r="V1013" s="33">
        <v>13.987515</v>
      </c>
      <c r="W1013" s="33">
        <v>13.763998000000001</v>
      </c>
      <c r="X1013" s="33">
        <v>13.09572</v>
      </c>
      <c r="Y1013" s="33">
        <v>15.864772</v>
      </c>
      <c r="Z1013" s="33">
        <v>16.732621999999999</v>
      </c>
      <c r="AA1013" s="33">
        <v>17.326682000000002</v>
      </c>
      <c r="AB1013" s="33">
        <v>17.032461000000001</v>
      </c>
      <c r="AC1013" s="33">
        <v>4.5274229999999998</v>
      </c>
      <c r="AD1013" s="33">
        <v>7.8175039999999996</v>
      </c>
      <c r="AE1013" s="33">
        <v>12.556768999999999</v>
      </c>
      <c r="AF1013" s="33">
        <v>14.200229999999999</v>
      </c>
      <c r="AG1013" s="34"/>
      <c r="AH1013" s="34"/>
      <c r="AI1013" s="34"/>
    </row>
    <row r="1014" spans="1:35" ht="14.5" x14ac:dyDescent="0.35">
      <c r="A1014" s="8" t="str">
        <f t="shared" si="18"/>
        <v>Touristennächtigungen (Ausländer)Dänemark</v>
      </c>
      <c r="B1014" s="8">
        <v>1014</v>
      </c>
      <c r="C1014" s="32" t="s">
        <v>295</v>
      </c>
      <c r="D1014" s="32" t="s">
        <v>5</v>
      </c>
      <c r="E1014" s="32" t="s">
        <v>68</v>
      </c>
      <c r="F1014" s="32" t="s">
        <v>67</v>
      </c>
      <c r="G1014" s="32" t="s">
        <v>32</v>
      </c>
      <c r="H1014" s="32" t="s">
        <v>372</v>
      </c>
      <c r="I1014" s="33">
        <v>4.6081300000000001</v>
      </c>
      <c r="J1014" s="33">
        <v>4.5521580000000004</v>
      </c>
      <c r="K1014" s="33">
        <v>4.4954609999999997</v>
      </c>
      <c r="L1014" s="33">
        <v>4.5119429999999996</v>
      </c>
      <c r="M1014" s="33">
        <v>4.7762760000000002</v>
      </c>
      <c r="N1014" s="33">
        <v>4.784141</v>
      </c>
      <c r="O1014" s="33">
        <v>4.8068249999999999</v>
      </c>
      <c r="P1014" s="33">
        <v>4.6346610000000004</v>
      </c>
      <c r="Q1014" s="33">
        <v>4.5517839999999996</v>
      </c>
      <c r="R1014" s="33">
        <v>4.2578860000000001</v>
      </c>
      <c r="S1014" s="33">
        <v>4.874498</v>
      </c>
      <c r="T1014" s="33">
        <v>5.3770790000000002</v>
      </c>
      <c r="U1014" s="33">
        <v>5.7238020000000001</v>
      </c>
      <c r="V1014" s="33">
        <v>6.0100829999999998</v>
      </c>
      <c r="W1014" s="33">
        <v>6.4815759999999996</v>
      </c>
      <c r="X1014" s="33">
        <v>6.4870669999999997</v>
      </c>
      <c r="Y1014" s="33">
        <v>6.6410200000000001</v>
      </c>
      <c r="Z1014" s="33">
        <v>6.8628920000000004</v>
      </c>
      <c r="AA1014" s="33">
        <v>7.1269349999999996</v>
      </c>
      <c r="AB1014" s="33">
        <v>7.4180780000000004</v>
      </c>
      <c r="AC1014" s="33">
        <v>1.902047</v>
      </c>
      <c r="AD1014" s="33">
        <v>2.6047319999999998</v>
      </c>
      <c r="AE1014" s="33">
        <v>6.8317249999999996</v>
      </c>
      <c r="AF1014" s="33">
        <v>7.6346100000000003</v>
      </c>
      <c r="AG1014" s="34"/>
      <c r="AH1014" s="34"/>
      <c r="AI1014" s="34"/>
    </row>
    <row r="1015" spans="1:35" ht="14.5" x14ac:dyDescent="0.35">
      <c r="A1015" s="8" t="str">
        <f t="shared" si="18"/>
        <v>Touristennächtigungen (Ausländer)Deutschland</v>
      </c>
      <c r="B1015" s="8">
        <v>1015</v>
      </c>
      <c r="C1015" s="32" t="s">
        <v>295</v>
      </c>
      <c r="D1015" s="32" t="s">
        <v>2</v>
      </c>
      <c r="E1015" s="32" t="s">
        <v>68</v>
      </c>
      <c r="F1015" s="32" t="s">
        <v>67</v>
      </c>
      <c r="G1015" s="32" t="s">
        <v>32</v>
      </c>
      <c r="H1015" s="32" t="s">
        <v>372</v>
      </c>
      <c r="I1015" s="33">
        <v>34.641022999999997</v>
      </c>
      <c r="J1015" s="33">
        <v>32.875948000000001</v>
      </c>
      <c r="K1015" s="33">
        <v>32.579738999999996</v>
      </c>
      <c r="L1015" s="33">
        <v>33.301361999999997</v>
      </c>
      <c r="M1015" s="33">
        <v>36.631357000000001</v>
      </c>
      <c r="N1015" s="33">
        <v>38.872131000000003</v>
      </c>
      <c r="O1015" s="33">
        <v>42.820632000000003</v>
      </c>
      <c r="P1015" s="33">
        <v>44.441541999999998</v>
      </c>
      <c r="Q1015" s="33">
        <v>45.218023000000002</v>
      </c>
      <c r="R1015" s="33">
        <v>43.472369</v>
      </c>
      <c r="S1015" s="33">
        <v>48.382472999999997</v>
      </c>
      <c r="T1015" s="33">
        <v>51.389822000000002</v>
      </c>
      <c r="U1015" s="33">
        <v>55.529150000000001</v>
      </c>
      <c r="V1015" s="33">
        <v>58.322664000000003</v>
      </c>
      <c r="W1015" s="33">
        <v>61.311889000000001</v>
      </c>
      <c r="X1015" s="33">
        <v>64.890191000000002</v>
      </c>
      <c r="Y1015" s="33">
        <v>65.860749999999996</v>
      </c>
      <c r="Z1015" s="33">
        <v>68.652856999999997</v>
      </c>
      <c r="AA1015" s="33">
        <v>71.418492000000001</v>
      </c>
      <c r="AB1015" s="33">
        <v>72.843536</v>
      </c>
      <c r="AC1015" s="33">
        <v>23.958434</v>
      </c>
      <c r="AD1015" s="33">
        <v>24.021723000000001</v>
      </c>
      <c r="AE1015" s="33">
        <v>53.855499000000002</v>
      </c>
      <c r="AF1015" s="33">
        <v>64.124360999999993</v>
      </c>
      <c r="AG1015" s="34"/>
      <c r="AH1015" s="34"/>
      <c r="AI1015" s="34"/>
    </row>
    <row r="1016" spans="1:35" ht="14.5" x14ac:dyDescent="0.35">
      <c r="A1016" s="8" t="str">
        <f t="shared" si="18"/>
        <v>Touristennächtigungen (Ausländer)Estland</v>
      </c>
      <c r="B1016" s="8">
        <v>1016</v>
      </c>
      <c r="C1016" s="32" t="s">
        <v>295</v>
      </c>
      <c r="D1016" s="32" t="s">
        <v>18</v>
      </c>
      <c r="E1016" s="32" t="s">
        <v>68</v>
      </c>
      <c r="F1016" s="32" t="s">
        <v>67</v>
      </c>
      <c r="G1016" s="32" t="s">
        <v>32</v>
      </c>
      <c r="H1016" s="32" t="s">
        <v>372</v>
      </c>
      <c r="I1016" s="33">
        <v>1.2529999999999999</v>
      </c>
      <c r="J1016" s="33">
        <v>1.423373</v>
      </c>
      <c r="K1016" s="33">
        <v>1.8866419999999999</v>
      </c>
      <c r="L1016" s="33">
        <v>2.086265</v>
      </c>
      <c r="M1016" s="33">
        <v>2.6018180000000002</v>
      </c>
      <c r="N1016" s="33">
        <v>2.7905950000000002</v>
      </c>
      <c r="O1016" s="33">
        <v>2.771868</v>
      </c>
      <c r="P1016" s="33">
        <v>2.6680769999999998</v>
      </c>
      <c r="Q1016" s="33">
        <v>2.727007</v>
      </c>
      <c r="R1016" s="33">
        <v>2.5550109999999999</v>
      </c>
      <c r="S1016" s="33">
        <v>3.0027810000000001</v>
      </c>
      <c r="T1016" s="33">
        <v>3.4780419999999999</v>
      </c>
      <c r="U1016" s="33">
        <v>3.4986830000000002</v>
      </c>
      <c r="V1016" s="33">
        <v>3.5368750000000002</v>
      </c>
      <c r="W1016" s="33">
        <v>3.515676</v>
      </c>
      <c r="X1016" s="33">
        <v>3.3679510000000001</v>
      </c>
      <c r="Y1016" s="33">
        <v>3.5593530000000002</v>
      </c>
      <c r="Z1016" s="33">
        <v>3.6541250000000001</v>
      </c>
      <c r="AA1016" s="33">
        <v>3.6348940000000001</v>
      </c>
      <c r="AB1016" s="33">
        <v>3.7635109999999998</v>
      </c>
      <c r="AC1016" s="33">
        <v>1.177538</v>
      </c>
      <c r="AD1016" s="33">
        <v>1.0560579999999999</v>
      </c>
      <c r="AE1016" s="33">
        <v>2.5211229999999998</v>
      </c>
      <c r="AF1016" s="33">
        <v>2.878825</v>
      </c>
      <c r="AG1016" s="34"/>
      <c r="AH1016" s="34"/>
      <c r="AI1016" s="34"/>
    </row>
    <row r="1017" spans="1:35" ht="14.5" x14ac:dyDescent="0.35">
      <c r="A1017" s="8" t="str">
        <f t="shared" si="18"/>
        <v>Touristennächtigungen (Ausländer)EU27</v>
      </c>
      <c r="B1017" s="8">
        <v>1017</v>
      </c>
      <c r="C1017" s="32" t="s">
        <v>295</v>
      </c>
      <c r="D1017" s="32" t="s">
        <v>367</v>
      </c>
      <c r="E1017" s="32" t="s">
        <v>68</v>
      </c>
      <c r="F1017" s="32" t="s">
        <v>67</v>
      </c>
      <c r="G1017" s="32" t="s">
        <v>32</v>
      </c>
      <c r="H1017" s="32" t="s">
        <v>372</v>
      </c>
      <c r="I1017" s="34"/>
      <c r="J1017" s="34"/>
      <c r="K1017" s="34"/>
      <c r="L1017" s="34"/>
      <c r="M1017" s="34"/>
      <c r="N1017" s="33">
        <v>631.57149300000003</v>
      </c>
      <c r="O1017" s="33">
        <v>658.14443000000006</v>
      </c>
      <c r="P1017" s="34"/>
      <c r="Q1017" s="33">
        <v>679.70903799999996</v>
      </c>
      <c r="R1017" s="33">
        <v>627.71632799999998</v>
      </c>
      <c r="S1017" s="33">
        <v>664.10243200000002</v>
      </c>
      <c r="T1017" s="33">
        <v>718.59866999999997</v>
      </c>
      <c r="U1017" s="33">
        <v>731.66229499999997</v>
      </c>
      <c r="V1017" s="33">
        <v>763.96504600000003</v>
      </c>
      <c r="W1017" s="33">
        <v>783.989509</v>
      </c>
      <c r="X1017" s="33">
        <v>812.82062599999995</v>
      </c>
      <c r="Y1017" s="33">
        <v>852.319793</v>
      </c>
      <c r="Z1017" s="33">
        <v>902.09274400000004</v>
      </c>
      <c r="AA1017" s="33">
        <v>939.40379399999995</v>
      </c>
      <c r="AB1017" s="33">
        <v>944.49660900000003</v>
      </c>
      <c r="AC1017" s="33">
        <v>251.534468</v>
      </c>
      <c r="AD1017" s="33">
        <v>362.69481000000002</v>
      </c>
      <c r="AE1017" s="33">
        <v>801.98118699999998</v>
      </c>
      <c r="AF1017" s="33">
        <v>920.80576599999995</v>
      </c>
      <c r="AG1017" s="34"/>
      <c r="AH1017" s="34"/>
      <c r="AI1017" s="34"/>
    </row>
    <row r="1018" spans="1:35" ht="14.5" x14ac:dyDescent="0.35">
      <c r="A1018" s="8" t="str">
        <f t="shared" si="18"/>
        <v>Touristennächtigungen (Ausländer)Finnland</v>
      </c>
      <c r="B1018" s="8">
        <v>1018</v>
      </c>
      <c r="C1018" s="32" t="s">
        <v>295</v>
      </c>
      <c r="D1018" s="32" t="s">
        <v>14</v>
      </c>
      <c r="E1018" s="32" t="s">
        <v>68</v>
      </c>
      <c r="F1018" s="32" t="s">
        <v>67</v>
      </c>
      <c r="G1018" s="32" t="s">
        <v>32</v>
      </c>
      <c r="H1018" s="32" t="s">
        <v>372</v>
      </c>
      <c r="I1018" s="33">
        <v>3.5616300000000001</v>
      </c>
      <c r="J1018" s="33">
        <v>3.6749390000000002</v>
      </c>
      <c r="K1018" s="33">
        <v>3.7205789999999999</v>
      </c>
      <c r="L1018" s="33">
        <v>3.7576529999999999</v>
      </c>
      <c r="M1018" s="33">
        <v>3.758073</v>
      </c>
      <c r="N1018" s="33">
        <v>3.886679</v>
      </c>
      <c r="O1018" s="33">
        <v>4.3385170000000004</v>
      </c>
      <c r="P1018" s="33">
        <v>4.6348289999999999</v>
      </c>
      <c r="Q1018" s="33">
        <v>4.7676619999999996</v>
      </c>
      <c r="R1018" s="33">
        <v>4.1975749999999996</v>
      </c>
      <c r="S1018" s="33">
        <v>4.2969150000000003</v>
      </c>
      <c r="T1018" s="33">
        <v>4.7110409999999998</v>
      </c>
      <c r="U1018" s="33">
        <v>4.9484459999999997</v>
      </c>
      <c r="V1018" s="33">
        <v>4.9061349999999999</v>
      </c>
      <c r="W1018" s="33">
        <v>4.7952149999999998</v>
      </c>
      <c r="X1018" s="33">
        <v>4.6766449999999997</v>
      </c>
      <c r="Y1018" s="33">
        <v>4.9731820000000004</v>
      </c>
      <c r="Z1018" s="33">
        <v>5.7262789999999999</v>
      </c>
      <c r="AA1018" s="33">
        <v>5.7770770000000002</v>
      </c>
      <c r="AB1018" s="33">
        <v>5.9437639999999998</v>
      </c>
      <c r="AC1018" s="33">
        <v>1.8520799999999999</v>
      </c>
      <c r="AD1018" s="33">
        <v>1.713419</v>
      </c>
      <c r="AE1018" s="33">
        <v>4.1887509999999999</v>
      </c>
      <c r="AF1018" s="33">
        <v>4.9227530000000002</v>
      </c>
      <c r="AG1018" s="34"/>
      <c r="AH1018" s="34"/>
      <c r="AI1018" s="34"/>
    </row>
    <row r="1019" spans="1:35" ht="14.5" x14ac:dyDescent="0.35">
      <c r="A1019" s="8" t="str">
        <f t="shared" si="18"/>
        <v>Touristennächtigungen (Ausländer)Frankreich</v>
      </c>
      <c r="B1019" s="8">
        <v>1019</v>
      </c>
      <c r="C1019" s="32" t="s">
        <v>295</v>
      </c>
      <c r="D1019" s="32" t="s">
        <v>0</v>
      </c>
      <c r="E1019" s="32" t="s">
        <v>68</v>
      </c>
      <c r="F1019" s="32" t="s">
        <v>67</v>
      </c>
      <c r="G1019" s="32" t="s">
        <v>32</v>
      </c>
      <c r="H1019" s="32" t="s">
        <v>372</v>
      </c>
      <c r="I1019" s="33">
        <v>71.767947000000007</v>
      </c>
      <c r="J1019" s="33">
        <v>75.652113999999997</v>
      </c>
      <c r="K1019" s="33">
        <v>77.601969999999994</v>
      </c>
      <c r="L1019" s="33">
        <v>69.323496000000006</v>
      </c>
      <c r="M1019" s="33">
        <v>70.390676999999997</v>
      </c>
      <c r="N1019" s="33">
        <v>72.823814999999996</v>
      </c>
      <c r="O1019" s="33">
        <v>69.550957999999994</v>
      </c>
      <c r="P1019" s="33">
        <v>73.151929999999993</v>
      </c>
      <c r="Q1019" s="33">
        <v>71.725223999999997</v>
      </c>
      <c r="R1019" s="33">
        <v>63.836804000000001</v>
      </c>
      <c r="S1019" s="33">
        <v>65.516482999999994</v>
      </c>
      <c r="T1019" s="33">
        <v>67.012600000000006</v>
      </c>
      <c r="U1019" s="33">
        <v>68.784274999999994</v>
      </c>
      <c r="V1019" s="33">
        <v>73.619896999999995</v>
      </c>
      <c r="W1019" s="33">
        <v>73.552947000000003</v>
      </c>
      <c r="X1019" s="33">
        <v>74.456926999999993</v>
      </c>
      <c r="Y1019" s="33">
        <v>70.245367000000002</v>
      </c>
      <c r="Z1019" s="33">
        <v>76.426142999999996</v>
      </c>
      <c r="AA1019" s="33">
        <v>82.159541000000004</v>
      </c>
      <c r="AB1019" s="33">
        <v>77.097759999999994</v>
      </c>
      <c r="AC1019" s="33">
        <v>19.831759999999999</v>
      </c>
      <c r="AD1019" s="33">
        <v>27.019534</v>
      </c>
      <c r="AE1019" s="33">
        <v>69.260442999999995</v>
      </c>
      <c r="AF1019" s="33">
        <v>77.024659</v>
      </c>
      <c r="AG1019" s="34"/>
      <c r="AH1019" s="34"/>
      <c r="AI1019" s="34"/>
    </row>
    <row r="1020" spans="1:35" ht="14.5" x14ac:dyDescent="0.35">
      <c r="A1020" s="8" t="str">
        <f t="shared" si="18"/>
        <v>Touristennächtigungen (Ausländer)Griechenland</v>
      </c>
      <c r="B1020" s="8">
        <v>1020</v>
      </c>
      <c r="C1020" s="32" t="s">
        <v>295</v>
      </c>
      <c r="D1020" s="32" t="s">
        <v>6</v>
      </c>
      <c r="E1020" s="32" t="s">
        <v>68</v>
      </c>
      <c r="F1020" s="32" t="s">
        <v>67</v>
      </c>
      <c r="G1020" s="32" t="s">
        <v>32</v>
      </c>
      <c r="H1020" s="32" t="s">
        <v>372</v>
      </c>
      <c r="I1020" s="33">
        <v>46.212375000000002</v>
      </c>
      <c r="J1020" s="33">
        <v>41.814852999999999</v>
      </c>
      <c r="K1020" s="33">
        <v>40.349620999999999</v>
      </c>
      <c r="L1020" s="33">
        <v>39.759557000000001</v>
      </c>
      <c r="M1020" s="33">
        <v>38.309783000000003</v>
      </c>
      <c r="N1020" s="33">
        <v>40.074798000000001</v>
      </c>
      <c r="O1020" s="33">
        <v>42.458767000000002</v>
      </c>
      <c r="P1020" s="33">
        <v>47.410260000000001</v>
      </c>
      <c r="Q1020" s="33">
        <v>47.233615999999998</v>
      </c>
      <c r="R1020" s="33">
        <v>45.925584999999998</v>
      </c>
      <c r="S1020" s="33">
        <v>48.243634</v>
      </c>
      <c r="T1020" s="33">
        <v>53.768033000000003</v>
      </c>
      <c r="U1020" s="33">
        <v>50.539507</v>
      </c>
      <c r="V1020" s="33">
        <v>57.058281999999998</v>
      </c>
      <c r="W1020" s="33">
        <v>60.901972999999998</v>
      </c>
      <c r="X1020" s="33">
        <v>63.570839999999997</v>
      </c>
      <c r="Y1020" s="33">
        <v>65.941417999999999</v>
      </c>
      <c r="Z1020" s="33">
        <v>73.474232000000001</v>
      </c>
      <c r="AA1020" s="33">
        <v>92.613596000000001</v>
      </c>
      <c r="AB1020" s="33">
        <v>92.405320000000003</v>
      </c>
      <c r="AC1020" s="33">
        <v>21.820571000000001</v>
      </c>
      <c r="AD1020" s="33">
        <v>47.570568999999999</v>
      </c>
      <c r="AE1020" s="33">
        <v>86.647510999999994</v>
      </c>
      <c r="AF1020" s="33">
        <v>95.146196000000003</v>
      </c>
      <c r="AG1020" s="34"/>
      <c r="AH1020" s="34"/>
      <c r="AI1020" s="34"/>
    </row>
    <row r="1021" spans="1:35" ht="14.5" x14ac:dyDescent="0.35">
      <c r="A1021" s="8" t="str">
        <f t="shared" si="18"/>
        <v>Touristennächtigungen (Ausländer)Irland</v>
      </c>
      <c r="B1021" s="8">
        <v>1021</v>
      </c>
      <c r="C1021" s="32" t="s">
        <v>295</v>
      </c>
      <c r="D1021" s="32" t="s">
        <v>4</v>
      </c>
      <c r="E1021" s="32" t="s">
        <v>68</v>
      </c>
      <c r="F1021" s="32" t="s">
        <v>67</v>
      </c>
      <c r="G1021" s="32" t="s">
        <v>32</v>
      </c>
      <c r="H1021" s="32" t="s">
        <v>372</v>
      </c>
      <c r="I1021" s="33">
        <v>17.564</v>
      </c>
      <c r="J1021" s="33">
        <v>18.474</v>
      </c>
      <c r="K1021" s="33">
        <v>17.320900000000002</v>
      </c>
      <c r="L1021" s="33">
        <v>17.748000000000001</v>
      </c>
      <c r="M1021" s="33">
        <v>17.641999999999999</v>
      </c>
      <c r="N1021" s="33">
        <v>17.024000000000001</v>
      </c>
      <c r="O1021" s="33">
        <v>18.834</v>
      </c>
      <c r="P1021" s="33">
        <v>19.491</v>
      </c>
      <c r="Q1021" s="33">
        <v>19.053000000000001</v>
      </c>
      <c r="R1021" s="33">
        <v>15.670856000000001</v>
      </c>
      <c r="S1021" s="33">
        <v>15.212019</v>
      </c>
      <c r="T1021" s="33">
        <v>16.707839</v>
      </c>
      <c r="U1021" s="33">
        <v>9.4304360000000003</v>
      </c>
      <c r="V1021" s="33">
        <v>8.6588239999999992</v>
      </c>
      <c r="W1021" s="33">
        <v>8.6682030000000001</v>
      </c>
      <c r="X1021" s="33">
        <v>10.789960000000001</v>
      </c>
      <c r="Y1021" s="33">
        <v>12.904044000000001</v>
      </c>
      <c r="Z1021" s="34"/>
      <c r="AA1021" s="33">
        <v>13.699016</v>
      </c>
      <c r="AB1021" s="33">
        <v>14.76418</v>
      </c>
      <c r="AC1021" s="33">
        <v>2.531873</v>
      </c>
      <c r="AD1021" s="33">
        <v>2.959927</v>
      </c>
      <c r="AE1021" s="33">
        <v>10.616625000000001</v>
      </c>
      <c r="AF1021" s="33">
        <v>14.678572000000001</v>
      </c>
      <c r="AG1021" s="34"/>
      <c r="AH1021" s="34"/>
      <c r="AI1021" s="34"/>
    </row>
    <row r="1022" spans="1:35" ht="14.5" x14ac:dyDescent="0.35">
      <c r="A1022" s="8" t="str">
        <f t="shared" si="18"/>
        <v>Touristennächtigungen (Ausländer)Italien</v>
      </c>
      <c r="B1022" s="8">
        <v>1022</v>
      </c>
      <c r="C1022" s="32" t="s">
        <v>295</v>
      </c>
      <c r="D1022" s="32" t="s">
        <v>3</v>
      </c>
      <c r="E1022" s="32" t="s">
        <v>68</v>
      </c>
      <c r="F1022" s="32" t="s">
        <v>67</v>
      </c>
      <c r="G1022" s="32" t="s">
        <v>32</v>
      </c>
      <c r="H1022" s="32" t="s">
        <v>372</v>
      </c>
      <c r="I1022" s="33">
        <v>97.221119999999999</v>
      </c>
      <c r="J1022" s="33">
        <v>100.322354</v>
      </c>
      <c r="K1022" s="33">
        <v>97.837166999999994</v>
      </c>
      <c r="L1022" s="33">
        <v>93.934635999999998</v>
      </c>
      <c r="M1022" s="33">
        <v>97.174843999999993</v>
      </c>
      <c r="N1022" s="33">
        <v>102.097538</v>
      </c>
      <c r="O1022" s="33">
        <v>107.858735</v>
      </c>
      <c r="P1022" s="33">
        <v>113.017439</v>
      </c>
      <c r="Q1022" s="33">
        <v>110.491709</v>
      </c>
      <c r="R1022" s="33">
        <v>106.828579</v>
      </c>
      <c r="S1022" s="33">
        <v>111.551526</v>
      </c>
      <c r="T1022" s="33">
        <v>120.014027</v>
      </c>
      <c r="U1022" s="33">
        <v>122.700343</v>
      </c>
      <c r="V1022" s="33">
        <v>126.330288</v>
      </c>
      <c r="W1022" s="33">
        <v>127.37374</v>
      </c>
      <c r="X1022" s="33">
        <v>129.69179099999999</v>
      </c>
      <c r="Y1022" s="33">
        <v>131.98870700000001</v>
      </c>
      <c r="Z1022" s="33">
        <v>136.11409599999999</v>
      </c>
      <c r="AA1022" s="33">
        <v>139.276433</v>
      </c>
      <c r="AB1022" s="33">
        <v>140.56113099999999</v>
      </c>
      <c r="AC1022" s="33">
        <v>37.631672000000002</v>
      </c>
      <c r="AD1022" s="33">
        <v>56.539456000000001</v>
      </c>
      <c r="AE1022" s="33">
        <v>117.53886799999999</v>
      </c>
      <c r="AF1022" s="33">
        <v>139.24347800000001</v>
      </c>
      <c r="AG1022" s="34"/>
      <c r="AH1022" s="34"/>
      <c r="AI1022" s="34"/>
    </row>
    <row r="1023" spans="1:35" ht="14.5" x14ac:dyDescent="0.35">
      <c r="A1023" s="8" t="str">
        <f t="shared" si="18"/>
        <v>Touristennächtigungen (Ausländer)Kroatien</v>
      </c>
      <c r="B1023" s="8">
        <v>1023</v>
      </c>
      <c r="C1023" s="32" t="s">
        <v>295</v>
      </c>
      <c r="D1023" s="32" t="s">
        <v>27</v>
      </c>
      <c r="E1023" s="32" t="s">
        <v>68</v>
      </c>
      <c r="F1023" s="32" t="s">
        <v>67</v>
      </c>
      <c r="G1023" s="32" t="s">
        <v>32</v>
      </c>
      <c r="H1023" s="32" t="s">
        <v>372</v>
      </c>
      <c r="I1023" s="33">
        <v>15.057136</v>
      </c>
      <c r="J1023" s="33">
        <v>16.499509</v>
      </c>
      <c r="K1023" s="33">
        <v>16.905241</v>
      </c>
      <c r="L1023" s="33">
        <v>16.829557999999999</v>
      </c>
      <c r="M1023" s="33">
        <v>17.072285999999998</v>
      </c>
      <c r="N1023" s="33">
        <v>18.415158000000002</v>
      </c>
      <c r="O1023" s="33">
        <v>17.807231000000002</v>
      </c>
      <c r="P1023" s="33">
        <v>17.988240000000001</v>
      </c>
      <c r="Q1023" s="33">
        <v>17.60455</v>
      </c>
      <c r="R1023" s="33">
        <v>16.085142999999999</v>
      </c>
      <c r="S1023" s="33">
        <v>17.011493999999999</v>
      </c>
      <c r="T1023" s="33">
        <v>18.054427</v>
      </c>
      <c r="U1023" s="33">
        <v>18.879352000000001</v>
      </c>
      <c r="V1023" s="33">
        <v>18.900601999999999</v>
      </c>
      <c r="W1023" s="33">
        <v>18.891923999999999</v>
      </c>
      <c r="X1023" s="33">
        <v>19.851213999999999</v>
      </c>
      <c r="Y1023" s="33">
        <v>20.871998999999999</v>
      </c>
      <c r="Z1023" s="33">
        <v>22.148451999999999</v>
      </c>
      <c r="AA1023" s="33">
        <v>22.794854999999998</v>
      </c>
      <c r="AB1023" s="33">
        <v>23.160066</v>
      </c>
      <c r="AC1023" s="33">
        <v>5.3461910000000001</v>
      </c>
      <c r="AD1023" s="33">
        <v>12.905149</v>
      </c>
      <c r="AE1023" s="33">
        <v>19.722549000000001</v>
      </c>
      <c r="AF1023" s="33">
        <v>21.219111999999999</v>
      </c>
      <c r="AG1023" s="34"/>
      <c r="AH1023" s="34"/>
      <c r="AI1023" s="34"/>
    </row>
    <row r="1024" spans="1:35" ht="14.5" x14ac:dyDescent="0.35">
      <c r="A1024" s="8" t="str">
        <f t="shared" si="18"/>
        <v>Touristennächtigungen (Ausländer)Lettland</v>
      </c>
      <c r="B1024" s="8">
        <v>1024</v>
      </c>
      <c r="C1024" s="32" t="s">
        <v>295</v>
      </c>
      <c r="D1024" s="32" t="s">
        <v>19</v>
      </c>
      <c r="E1024" s="32" t="s">
        <v>68</v>
      </c>
      <c r="F1024" s="32" t="s">
        <v>67</v>
      </c>
      <c r="G1024" s="32" t="s">
        <v>32</v>
      </c>
      <c r="H1024" s="32" t="s">
        <v>372</v>
      </c>
      <c r="I1024" s="33">
        <v>0.69081000000000004</v>
      </c>
      <c r="J1024" s="33">
        <v>0.836507</v>
      </c>
      <c r="K1024" s="33">
        <v>0.85282199999999997</v>
      </c>
      <c r="L1024" s="33">
        <v>0.96284800000000004</v>
      </c>
      <c r="M1024" s="33">
        <v>1.1577679999999999</v>
      </c>
      <c r="N1024" s="33">
        <v>1.506626</v>
      </c>
      <c r="O1024" s="33">
        <v>1.7451589999999999</v>
      </c>
      <c r="P1024" s="33">
        <v>1.779563</v>
      </c>
      <c r="Q1024" s="33">
        <v>1.913494</v>
      </c>
      <c r="R1024" s="33">
        <v>1.587504</v>
      </c>
      <c r="S1024" s="33">
        <v>1.78687</v>
      </c>
      <c r="T1024" s="33">
        <v>2.069496</v>
      </c>
      <c r="U1024" s="33">
        <v>2.143977</v>
      </c>
      <c r="V1024" s="33">
        <v>2.2945959999999999</v>
      </c>
      <c r="W1024" s="33">
        <v>2.5299420000000001</v>
      </c>
      <c r="X1024" s="33">
        <v>2.5531769999999998</v>
      </c>
      <c r="Y1024" s="33">
        <v>2.6752850000000001</v>
      </c>
      <c r="Z1024" s="33">
        <v>2.9250769999999999</v>
      </c>
      <c r="AA1024" s="33">
        <v>3.1977380000000002</v>
      </c>
      <c r="AB1024" s="33">
        <v>3.2821280000000002</v>
      </c>
      <c r="AC1024" s="33">
        <v>1.1295770000000001</v>
      </c>
      <c r="AD1024" s="33">
        <v>0.76453300000000002</v>
      </c>
      <c r="AE1024" s="33">
        <v>1.8664780000000001</v>
      </c>
      <c r="AF1024" s="33">
        <v>2.2647689999999998</v>
      </c>
      <c r="AG1024" s="34"/>
      <c r="AH1024" s="34"/>
      <c r="AI1024" s="34"/>
    </row>
    <row r="1025" spans="1:35" ht="14.5" x14ac:dyDescent="0.35">
      <c r="A1025" s="8" t="str">
        <f t="shared" si="18"/>
        <v>Touristennächtigungen (Ausländer)Litauen</v>
      </c>
      <c r="B1025" s="8">
        <v>1025</v>
      </c>
      <c r="C1025" s="32" t="s">
        <v>295</v>
      </c>
      <c r="D1025" s="32" t="s">
        <v>20</v>
      </c>
      <c r="E1025" s="32" t="s">
        <v>68</v>
      </c>
      <c r="F1025" s="32" t="s">
        <v>67</v>
      </c>
      <c r="G1025" s="32" t="s">
        <v>32</v>
      </c>
      <c r="H1025" s="32" t="s">
        <v>372</v>
      </c>
      <c r="I1025" s="33">
        <v>0.57907500000000001</v>
      </c>
      <c r="J1025" s="33">
        <v>0.67184699999999997</v>
      </c>
      <c r="K1025" s="33">
        <v>0.71869099999999997</v>
      </c>
      <c r="L1025" s="33">
        <v>0.76641099999999995</v>
      </c>
      <c r="M1025" s="33">
        <v>1.131183</v>
      </c>
      <c r="N1025" s="33">
        <v>1.3341179999999999</v>
      </c>
      <c r="O1025" s="33">
        <v>1.451103</v>
      </c>
      <c r="P1025" s="33">
        <v>1.509293</v>
      </c>
      <c r="Q1025" s="33">
        <v>1.5444869999999999</v>
      </c>
      <c r="R1025" s="33">
        <v>1.322983</v>
      </c>
      <c r="S1025" s="33">
        <v>1.5098830000000001</v>
      </c>
      <c r="T1025" s="33">
        <v>1.818031</v>
      </c>
      <c r="U1025" s="33">
        <v>2.0017450000000001</v>
      </c>
      <c r="V1025" s="33">
        <v>2.1690870000000002</v>
      </c>
      <c r="W1025" s="33">
        <v>2.2511730000000001</v>
      </c>
      <c r="X1025" s="33">
        <v>2.246829</v>
      </c>
      <c r="Y1025" s="33">
        <v>2.4294989999999999</v>
      </c>
      <c r="Z1025" s="33">
        <v>2.5267629999999999</v>
      </c>
      <c r="AA1025" s="33">
        <v>2.725263</v>
      </c>
      <c r="AB1025" s="33">
        <v>2.9072589999999998</v>
      </c>
      <c r="AC1025" s="33">
        <v>0.82488799999999995</v>
      </c>
      <c r="AD1025" s="33">
        <v>0.93854199999999999</v>
      </c>
      <c r="AE1025" s="33">
        <v>2.0564040000000001</v>
      </c>
      <c r="AF1025" s="33">
        <v>2.3561740000000002</v>
      </c>
      <c r="AG1025" s="34"/>
      <c r="AH1025" s="34"/>
      <c r="AI1025" s="34"/>
    </row>
    <row r="1026" spans="1:35" ht="14.5" x14ac:dyDescent="0.35">
      <c r="A1026" s="8" t="str">
        <f t="shared" si="18"/>
        <v>Touristennächtigungen (Ausländer)Luxemburg</v>
      </c>
      <c r="B1026" s="8">
        <v>1026</v>
      </c>
      <c r="C1026" s="32" t="s">
        <v>295</v>
      </c>
      <c r="D1026" s="32" t="s">
        <v>10</v>
      </c>
      <c r="E1026" s="32" t="s">
        <v>68</v>
      </c>
      <c r="F1026" s="32" t="s">
        <v>67</v>
      </c>
      <c r="G1026" s="32" t="s">
        <v>32</v>
      </c>
      <c r="H1026" s="32" t="s">
        <v>372</v>
      </c>
      <c r="I1026" s="33">
        <v>1.195886</v>
      </c>
      <c r="J1026" s="33">
        <v>1.173592</v>
      </c>
      <c r="K1026" s="33">
        <v>1.1667689999999999</v>
      </c>
      <c r="L1026" s="33">
        <v>1.143831</v>
      </c>
      <c r="M1026" s="33">
        <v>1.1946889999999999</v>
      </c>
      <c r="N1026" s="33">
        <v>1.2748980000000001</v>
      </c>
      <c r="O1026" s="33">
        <v>1.2841739999999999</v>
      </c>
      <c r="P1026" s="33">
        <v>1.359505</v>
      </c>
      <c r="Q1026" s="33">
        <v>1.296575</v>
      </c>
      <c r="R1026" s="33">
        <v>1.192639</v>
      </c>
      <c r="S1026" s="33">
        <v>1.1632039999999999</v>
      </c>
      <c r="T1026" s="33">
        <v>1.282014</v>
      </c>
      <c r="U1026" s="33">
        <v>1.4242729999999999</v>
      </c>
      <c r="V1026" s="33">
        <v>1.4134199999999999</v>
      </c>
      <c r="W1026" s="33">
        <v>1.538265</v>
      </c>
      <c r="X1026" s="33">
        <v>1.717746</v>
      </c>
      <c r="Y1026" s="33">
        <v>1.7223539999999999</v>
      </c>
      <c r="Z1026" s="33">
        <v>1.526416</v>
      </c>
      <c r="AA1026" s="33">
        <v>1.5863609999999999</v>
      </c>
      <c r="AB1026" s="33">
        <v>1.6532100000000001</v>
      </c>
      <c r="AC1026" s="33">
        <v>0.65174299999999996</v>
      </c>
      <c r="AD1026" s="33">
        <v>0.91321200000000002</v>
      </c>
      <c r="AE1026" s="33">
        <v>1.523247</v>
      </c>
      <c r="AF1026" s="33">
        <v>1.6240699999999999</v>
      </c>
      <c r="AG1026" s="34"/>
      <c r="AH1026" s="34"/>
      <c r="AI1026" s="34"/>
    </row>
    <row r="1027" spans="1:35" ht="14.5" x14ac:dyDescent="0.35">
      <c r="A1027" s="8" t="str">
        <f t="shared" si="18"/>
        <v>Touristennächtigungen (Ausländer)Malta</v>
      </c>
      <c r="B1027" s="8">
        <v>1027</v>
      </c>
      <c r="C1027" s="32" t="s">
        <v>295</v>
      </c>
      <c r="D1027" s="32" t="s">
        <v>16</v>
      </c>
      <c r="E1027" s="32" t="s">
        <v>68</v>
      </c>
      <c r="F1027" s="32" t="s">
        <v>67</v>
      </c>
      <c r="G1027" s="32" t="s">
        <v>32</v>
      </c>
      <c r="H1027" s="32" t="s">
        <v>372</v>
      </c>
      <c r="I1027" s="33">
        <v>7.0148960000000002</v>
      </c>
      <c r="J1027" s="33">
        <v>7.4730449999999999</v>
      </c>
      <c r="K1027" s="33">
        <v>7.0191629999999998</v>
      </c>
      <c r="L1027" s="33">
        <v>7.3012420000000002</v>
      </c>
      <c r="M1027" s="33">
        <v>7.3875679999999999</v>
      </c>
      <c r="N1027" s="33">
        <v>7.2175669999999998</v>
      </c>
      <c r="O1027" s="33">
        <v>6.9783600000000003</v>
      </c>
      <c r="P1027" s="33">
        <v>7.5846150000000003</v>
      </c>
      <c r="Q1027" s="33">
        <v>7.4159079999999999</v>
      </c>
      <c r="R1027" s="33">
        <v>6.3896610000000003</v>
      </c>
      <c r="S1027" s="33">
        <v>7.0653740000000003</v>
      </c>
      <c r="T1027" s="33">
        <v>7.2103529999999996</v>
      </c>
      <c r="U1027" s="33">
        <v>7.3442530000000001</v>
      </c>
      <c r="V1027" s="33">
        <v>7.9403499999999996</v>
      </c>
      <c r="W1027" s="33">
        <v>8.1823639999999997</v>
      </c>
      <c r="X1027" s="33">
        <v>8.3023480000000003</v>
      </c>
      <c r="Y1027" s="33">
        <v>8.3544649999999994</v>
      </c>
      <c r="Z1027" s="33">
        <v>8.9170110000000005</v>
      </c>
      <c r="AA1027" s="33">
        <v>9.3812280000000001</v>
      </c>
      <c r="AB1027" s="33">
        <v>9.1327049999999996</v>
      </c>
      <c r="AC1027" s="33">
        <v>2.3049210000000002</v>
      </c>
      <c r="AD1027" s="33">
        <v>3.8448009999999999</v>
      </c>
      <c r="AE1027" s="33">
        <v>7.3624650000000003</v>
      </c>
      <c r="AF1027" s="33">
        <v>9.0093040000000002</v>
      </c>
      <c r="AG1027" s="34"/>
      <c r="AH1027" s="34"/>
      <c r="AI1027" s="34"/>
    </row>
    <row r="1028" spans="1:35" ht="14.5" x14ac:dyDescent="0.35">
      <c r="A1028" s="8" t="str">
        <f t="shared" si="18"/>
        <v>Touristennächtigungen (Ausländer)Niederlande</v>
      </c>
      <c r="B1028" s="8">
        <v>1028</v>
      </c>
      <c r="C1028" s="32" t="s">
        <v>295</v>
      </c>
      <c r="D1028" s="32" t="s">
        <v>1</v>
      </c>
      <c r="E1028" s="32" t="s">
        <v>68</v>
      </c>
      <c r="F1028" s="32" t="s">
        <v>67</v>
      </c>
      <c r="G1028" s="32" t="s">
        <v>32</v>
      </c>
      <c r="H1028" s="32" t="s">
        <v>372</v>
      </c>
      <c r="I1028" s="33">
        <v>15.695</v>
      </c>
      <c r="J1028" s="33">
        <v>14.955</v>
      </c>
      <c r="K1028" s="33">
        <v>14.9216</v>
      </c>
      <c r="L1028" s="33">
        <v>13.798400000000001</v>
      </c>
      <c r="M1028" s="33">
        <v>14.6182</v>
      </c>
      <c r="N1028" s="33">
        <v>15.1432</v>
      </c>
      <c r="O1028" s="33">
        <v>15.976100000000001</v>
      </c>
      <c r="P1028" s="33">
        <v>16.3277</v>
      </c>
      <c r="Q1028" s="33">
        <v>14.961499999999999</v>
      </c>
      <c r="R1028" s="33">
        <v>14.428599999999999</v>
      </c>
      <c r="S1028" s="33">
        <v>16.174900000000001</v>
      </c>
      <c r="T1028" s="33">
        <v>16.685099999999998</v>
      </c>
      <c r="U1028" s="33">
        <v>16.934054</v>
      </c>
      <c r="V1028" s="33">
        <v>18.350968999999999</v>
      </c>
      <c r="W1028" s="33">
        <v>20.183788</v>
      </c>
      <c r="X1028" s="33">
        <v>21.707564999999999</v>
      </c>
      <c r="Y1028" s="33">
        <v>23.169243000000002</v>
      </c>
      <c r="Z1028" s="33">
        <v>26.34338</v>
      </c>
      <c r="AA1028" s="33">
        <v>27.867504</v>
      </c>
      <c r="AB1028" s="33">
        <v>30.130759999999999</v>
      </c>
      <c r="AC1028" s="33">
        <v>10.301352</v>
      </c>
      <c r="AD1028" s="33">
        <v>9.0445670000000007</v>
      </c>
      <c r="AE1028" s="33">
        <v>26.681477999999998</v>
      </c>
      <c r="AF1028" s="33">
        <v>33.239662000000003</v>
      </c>
      <c r="AG1028" s="34"/>
      <c r="AH1028" s="34"/>
      <c r="AI1028" s="34"/>
    </row>
    <row r="1029" spans="1:35" ht="14.5" x14ac:dyDescent="0.35">
      <c r="A1029" s="8" t="str">
        <f t="shared" si="18"/>
        <v>Touristennächtigungen (Ausländer)Österreich</v>
      </c>
      <c r="B1029" s="8">
        <v>1029</v>
      </c>
      <c r="C1029" s="32" t="s">
        <v>295</v>
      </c>
      <c r="D1029" s="32" t="s">
        <v>56</v>
      </c>
      <c r="E1029" s="32" t="s">
        <v>68</v>
      </c>
      <c r="F1029" s="32" t="s">
        <v>67</v>
      </c>
      <c r="G1029" s="32" t="s">
        <v>32</v>
      </c>
      <c r="H1029" s="32" t="s">
        <v>372</v>
      </c>
      <c r="I1029" s="33">
        <v>53.617395999999999</v>
      </c>
      <c r="J1029" s="33">
        <v>54.085832000000003</v>
      </c>
      <c r="K1029" s="33">
        <v>55.167340000000003</v>
      </c>
      <c r="L1029" s="33">
        <v>55.200184999999998</v>
      </c>
      <c r="M1029" s="33">
        <v>55.163362999999997</v>
      </c>
      <c r="N1029" s="33">
        <v>56.690261</v>
      </c>
      <c r="O1029" s="33">
        <v>57.114125999999999</v>
      </c>
      <c r="P1029" s="33">
        <v>57.881542000000003</v>
      </c>
      <c r="Q1029" s="33">
        <v>60.462189000000002</v>
      </c>
      <c r="R1029" s="33">
        <v>57.798254999999997</v>
      </c>
      <c r="S1029" s="33">
        <v>58.314787000000003</v>
      </c>
      <c r="T1029" s="33">
        <v>59.147120000000001</v>
      </c>
      <c r="U1029" s="33">
        <v>61.359895999999999</v>
      </c>
      <c r="V1029" s="33">
        <v>62.137087999999999</v>
      </c>
      <c r="W1029" s="33">
        <v>61.829801000000003</v>
      </c>
      <c r="X1029" s="33">
        <v>63.327452999999998</v>
      </c>
      <c r="Y1029" s="33">
        <v>65.243779000000004</v>
      </c>
      <c r="Z1029" s="33">
        <v>66.641779</v>
      </c>
      <c r="AA1029" s="33">
        <v>68.331356999999997</v>
      </c>
      <c r="AB1029" s="33">
        <v>69.375192999999996</v>
      </c>
      <c r="AC1029" s="33">
        <v>36.388973</v>
      </c>
      <c r="AD1029" s="33">
        <v>28.397442000000002</v>
      </c>
      <c r="AE1029" s="33">
        <v>57.283290000000001</v>
      </c>
      <c r="AF1029" s="33">
        <v>64.728148000000004</v>
      </c>
      <c r="AG1029" s="34"/>
      <c r="AH1029" s="34"/>
      <c r="AI1029" s="34"/>
    </row>
    <row r="1030" spans="1:35" ht="14.5" x14ac:dyDescent="0.35">
      <c r="A1030" s="8" t="str">
        <f t="shared" si="18"/>
        <v>Touristennächtigungen (Ausländer)Polen</v>
      </c>
      <c r="B1030" s="8">
        <v>1030</v>
      </c>
      <c r="C1030" s="32" t="s">
        <v>295</v>
      </c>
      <c r="D1030" s="32" t="s">
        <v>21</v>
      </c>
      <c r="E1030" s="32" t="s">
        <v>68</v>
      </c>
      <c r="F1030" s="32" t="s">
        <v>67</v>
      </c>
      <c r="G1030" s="32" t="s">
        <v>32</v>
      </c>
      <c r="H1030" s="32" t="s">
        <v>372</v>
      </c>
      <c r="I1030" s="33">
        <v>4.9446700000000003</v>
      </c>
      <c r="J1030" s="33">
        <v>4.9182709999999998</v>
      </c>
      <c r="K1030" s="33">
        <v>4.9992890000000001</v>
      </c>
      <c r="L1030" s="33">
        <v>5.4504159999999997</v>
      </c>
      <c r="M1030" s="33">
        <v>6.8761409999999996</v>
      </c>
      <c r="N1030" s="33">
        <v>7.868754</v>
      </c>
      <c r="O1030" s="33">
        <v>7.9106899999999998</v>
      </c>
      <c r="P1030" s="33">
        <v>8.4087720000000008</v>
      </c>
      <c r="Q1030" s="33">
        <v>7.9393279999999997</v>
      </c>
      <c r="R1030" s="33">
        <v>7.4780309999999997</v>
      </c>
      <c r="S1030" s="33">
        <v>8.0292019999999997</v>
      </c>
      <c r="T1030" s="33">
        <v>8.397392</v>
      </c>
      <c r="U1030" s="33">
        <v>9.42455</v>
      </c>
      <c r="V1030" s="33">
        <v>10.129465</v>
      </c>
      <c r="W1030" s="33">
        <v>10.667222000000001</v>
      </c>
      <c r="X1030" s="33">
        <v>11.302368</v>
      </c>
      <c r="Y1030" s="33">
        <v>12.918219000000001</v>
      </c>
      <c r="Z1030" s="33">
        <v>13.638768000000001</v>
      </c>
      <c r="AA1030" s="33">
        <v>14.410906000000001</v>
      </c>
      <c r="AB1030" s="33">
        <v>15.089651</v>
      </c>
      <c r="AC1030" s="33">
        <v>4.9824029999999997</v>
      </c>
      <c r="AD1030" s="33">
        <v>5.4935850000000004</v>
      </c>
      <c r="AE1030" s="33">
        <v>12.253375</v>
      </c>
      <c r="AF1030" s="33">
        <v>14.308132000000001</v>
      </c>
      <c r="AG1030" s="34"/>
      <c r="AH1030" s="34"/>
      <c r="AI1030" s="34"/>
    </row>
    <row r="1031" spans="1:35" ht="14.5" x14ac:dyDescent="0.35">
      <c r="A1031" s="8" t="str">
        <f t="shared" si="18"/>
        <v>Touristennächtigungen (Ausländer)Portugal</v>
      </c>
      <c r="B1031" s="8">
        <v>1031</v>
      </c>
      <c r="C1031" s="32" t="s">
        <v>295</v>
      </c>
      <c r="D1031" s="32" t="s">
        <v>7</v>
      </c>
      <c r="E1031" s="32" t="s">
        <v>68</v>
      </c>
      <c r="F1031" s="32" t="s">
        <v>67</v>
      </c>
      <c r="G1031" s="32" t="s">
        <v>32</v>
      </c>
      <c r="H1031" s="32" t="s">
        <v>372</v>
      </c>
      <c r="I1031" s="33">
        <v>24.101963000000001</v>
      </c>
      <c r="J1031" s="33">
        <v>23.577570999999999</v>
      </c>
      <c r="K1031" s="33">
        <v>23.562694</v>
      </c>
      <c r="L1031" s="33">
        <v>23.214697999999999</v>
      </c>
      <c r="M1031" s="33">
        <v>23.001992999999999</v>
      </c>
      <c r="N1031" s="33">
        <v>23.872883999999999</v>
      </c>
      <c r="O1031" s="33">
        <v>25.216460000000001</v>
      </c>
      <c r="P1031" s="33">
        <v>26.768529999999998</v>
      </c>
      <c r="Q1031" s="33">
        <v>26.204245</v>
      </c>
      <c r="R1031" s="33">
        <v>23.214376999999999</v>
      </c>
      <c r="S1031" s="33">
        <v>23.608207</v>
      </c>
      <c r="T1031" s="33">
        <v>26.00376</v>
      </c>
      <c r="U1031" s="33">
        <v>27.25658</v>
      </c>
      <c r="V1031" s="33">
        <v>29.824569</v>
      </c>
      <c r="W1031" s="33">
        <v>33.050063999999999</v>
      </c>
      <c r="X1031" s="33">
        <v>35.474513999999999</v>
      </c>
      <c r="Y1031" s="33">
        <v>39.326453000000001</v>
      </c>
      <c r="Z1031" s="33">
        <v>42.852696999999999</v>
      </c>
      <c r="AA1031" s="33">
        <v>41.517325</v>
      </c>
      <c r="AB1031" s="33">
        <v>42.043190000000003</v>
      </c>
      <c r="AC1031" s="33">
        <v>10.324555999999999</v>
      </c>
      <c r="AD1031" s="33">
        <v>15.414868</v>
      </c>
      <c r="AE1031" s="33">
        <v>39.043889</v>
      </c>
      <c r="AF1031" s="33">
        <v>44.59422</v>
      </c>
      <c r="AG1031" s="34"/>
      <c r="AH1031" s="34"/>
      <c r="AI1031" s="34"/>
    </row>
    <row r="1032" spans="1:35" ht="14.5" x14ac:dyDescent="0.35">
      <c r="A1032" s="8" t="str">
        <f t="shared" si="18"/>
        <v>Touristennächtigungen (Ausländer)Rumänien</v>
      </c>
      <c r="B1032" s="8">
        <v>1032</v>
      </c>
      <c r="C1032" s="32" t="s">
        <v>295</v>
      </c>
      <c r="D1032" s="32" t="s">
        <v>99</v>
      </c>
      <c r="E1032" s="32" t="s">
        <v>68</v>
      </c>
      <c r="F1032" s="32" t="s">
        <v>67</v>
      </c>
      <c r="G1032" s="32" t="s">
        <v>32</v>
      </c>
      <c r="H1032" s="32" t="s">
        <v>372</v>
      </c>
      <c r="I1032" s="33">
        <v>2.0848969999999998</v>
      </c>
      <c r="J1032" s="33">
        <v>2.3006609999999998</v>
      </c>
      <c r="K1032" s="33">
        <v>2.4706220000000001</v>
      </c>
      <c r="L1032" s="33">
        <v>2.6878320000000002</v>
      </c>
      <c r="M1032" s="33">
        <v>3.2105999999999999</v>
      </c>
      <c r="N1032" s="33">
        <v>3.377148</v>
      </c>
      <c r="O1032" s="33">
        <v>3.1691829999999999</v>
      </c>
      <c r="P1032" s="33">
        <v>3.4971559999999999</v>
      </c>
      <c r="Q1032" s="33">
        <v>3.2513570000000001</v>
      </c>
      <c r="R1032" s="33">
        <v>2.581861</v>
      </c>
      <c r="S1032" s="33">
        <v>2.6848679999999998</v>
      </c>
      <c r="T1032" s="33">
        <v>2.9819909999999998</v>
      </c>
      <c r="U1032" s="33">
        <v>3.0014820000000002</v>
      </c>
      <c r="V1032" s="33">
        <v>3.1677909999999998</v>
      </c>
      <c r="W1032" s="33">
        <v>3.5035219999999998</v>
      </c>
      <c r="X1032" s="33">
        <v>4.1003869999999996</v>
      </c>
      <c r="Y1032" s="33">
        <v>4.399597</v>
      </c>
      <c r="Z1032" s="33">
        <v>4.7999929999999997</v>
      </c>
      <c r="AA1032" s="33">
        <v>4.8541670000000003</v>
      </c>
      <c r="AB1032" s="33">
        <v>4.8040380000000003</v>
      </c>
      <c r="AC1032" s="33">
        <v>0.93163099999999999</v>
      </c>
      <c r="AD1032" s="33">
        <v>1.784789</v>
      </c>
      <c r="AE1032" s="33">
        <v>3.424309</v>
      </c>
      <c r="AF1032" s="33">
        <v>4.1739280000000001</v>
      </c>
      <c r="AG1032" s="34"/>
      <c r="AH1032" s="34"/>
      <c r="AI1032" s="34"/>
    </row>
    <row r="1033" spans="1:35" ht="14.5" x14ac:dyDescent="0.35">
      <c r="A1033" s="8" t="str">
        <f t="shared" si="18"/>
        <v>Touristennächtigungen (Ausländer)Schweden</v>
      </c>
      <c r="B1033" s="8">
        <v>1033</v>
      </c>
      <c r="C1033" s="32" t="s">
        <v>295</v>
      </c>
      <c r="D1033" s="32" t="s">
        <v>13</v>
      </c>
      <c r="E1033" s="32" t="s">
        <v>68</v>
      </c>
      <c r="F1033" s="32" t="s">
        <v>67</v>
      </c>
      <c r="G1033" s="32" t="s">
        <v>32</v>
      </c>
      <c r="H1033" s="32" t="s">
        <v>372</v>
      </c>
      <c r="I1033" s="33">
        <v>4.6788059999999998</v>
      </c>
      <c r="J1033" s="33">
        <v>4.926857</v>
      </c>
      <c r="K1033" s="33">
        <v>4.8676789999999999</v>
      </c>
      <c r="L1033" s="33">
        <v>4.8331860000000004</v>
      </c>
      <c r="M1033" s="33">
        <v>5.060943</v>
      </c>
      <c r="N1033" s="33">
        <v>5.382161</v>
      </c>
      <c r="O1033" s="33">
        <v>5.603834</v>
      </c>
      <c r="P1033" s="33">
        <v>5.8417690000000002</v>
      </c>
      <c r="Q1033" s="33">
        <v>5.8304140000000002</v>
      </c>
      <c r="R1033" s="33">
        <v>6.0870959999999998</v>
      </c>
      <c r="S1033" s="33">
        <v>6.3630740000000001</v>
      </c>
      <c r="T1033" s="33">
        <v>6.5320780000000003</v>
      </c>
      <c r="U1033" s="33">
        <v>6.6504450000000004</v>
      </c>
      <c r="V1033" s="33">
        <v>6.8747590000000001</v>
      </c>
      <c r="W1033" s="33">
        <v>7.42143</v>
      </c>
      <c r="X1033" s="33">
        <v>8.4010020000000001</v>
      </c>
      <c r="Y1033" s="33">
        <v>8.8426430000000007</v>
      </c>
      <c r="Z1033" s="33">
        <v>9.3350089999999994</v>
      </c>
      <c r="AA1033" s="33">
        <v>10.015656</v>
      </c>
      <c r="AB1033" s="33">
        <v>9.8711559999999992</v>
      </c>
      <c r="AC1033" s="33">
        <v>3.142633</v>
      </c>
      <c r="AD1033" s="33">
        <v>4.0441200000000004</v>
      </c>
      <c r="AE1033" s="33">
        <v>8.4069210000000005</v>
      </c>
      <c r="AF1033" s="33">
        <v>9.8581839999999996</v>
      </c>
      <c r="AG1033" s="34"/>
      <c r="AH1033" s="34"/>
      <c r="AI1033" s="34"/>
    </row>
    <row r="1034" spans="1:35" ht="14.5" x14ac:dyDescent="0.35">
      <c r="A1034" s="8" t="str">
        <f t="shared" si="18"/>
        <v>Touristennächtigungen (Ausländer)Slowakei</v>
      </c>
      <c r="B1034" s="8">
        <v>1034</v>
      </c>
      <c r="C1034" s="32" t="s">
        <v>295</v>
      </c>
      <c r="D1034" s="32" t="s">
        <v>23</v>
      </c>
      <c r="E1034" s="32" t="s">
        <v>68</v>
      </c>
      <c r="F1034" s="32" t="s">
        <v>67</v>
      </c>
      <c r="G1034" s="32" t="s">
        <v>32</v>
      </c>
      <c r="H1034" s="32" t="s">
        <v>372</v>
      </c>
      <c r="I1034" s="33">
        <v>2.7610640000000002</v>
      </c>
      <c r="J1034" s="33">
        <v>3.1013809999999999</v>
      </c>
      <c r="K1034" s="33">
        <v>3.5722969999999998</v>
      </c>
      <c r="L1034" s="33">
        <v>3.5603400000000001</v>
      </c>
      <c r="M1034" s="33">
        <v>3.4315449999999998</v>
      </c>
      <c r="N1034" s="33">
        <v>3.650029</v>
      </c>
      <c r="O1034" s="33">
        <v>3.9113380000000002</v>
      </c>
      <c r="P1034" s="33">
        <v>3.968782</v>
      </c>
      <c r="Q1034" s="33">
        <v>3.9778359999999999</v>
      </c>
      <c r="R1034" s="33">
        <v>2.9079000000000002</v>
      </c>
      <c r="S1034" s="33">
        <v>3.043282</v>
      </c>
      <c r="T1034" s="33">
        <v>3.2760479999999998</v>
      </c>
      <c r="U1034" s="33">
        <v>3.3295729999999999</v>
      </c>
      <c r="V1034" s="33">
        <v>3.5287389999999998</v>
      </c>
      <c r="W1034" s="33">
        <v>3.1714069999999999</v>
      </c>
      <c r="X1034" s="33">
        <v>3.6421459999999999</v>
      </c>
      <c r="Y1034" s="33">
        <v>4.0827869999999997</v>
      </c>
      <c r="Z1034" s="33">
        <v>4.2497619999999996</v>
      </c>
      <c r="AA1034" s="33">
        <v>4.3507809999999996</v>
      </c>
      <c r="AB1034" s="33">
        <v>4.605416</v>
      </c>
      <c r="AC1034" s="33">
        <v>1.6529739999999999</v>
      </c>
      <c r="AD1034" s="33">
        <v>1.0979289999999999</v>
      </c>
      <c r="AE1034" s="33">
        <v>2.8843160000000001</v>
      </c>
      <c r="AF1034" s="33">
        <v>3.6249720000000001</v>
      </c>
      <c r="AG1034" s="34"/>
      <c r="AH1034" s="34"/>
      <c r="AI1034" s="34"/>
    </row>
    <row r="1035" spans="1:35" ht="14.5" x14ac:dyDescent="0.35">
      <c r="A1035" s="8" t="str">
        <f t="shared" si="18"/>
        <v>Touristennächtigungen (Ausländer)Slowenien</v>
      </c>
      <c r="B1035" s="8">
        <v>1035</v>
      </c>
      <c r="C1035" s="32" t="s">
        <v>295</v>
      </c>
      <c r="D1035" s="32" t="s">
        <v>26</v>
      </c>
      <c r="E1035" s="32" t="s">
        <v>68</v>
      </c>
      <c r="F1035" s="32" t="s">
        <v>67</v>
      </c>
      <c r="G1035" s="32" t="s">
        <v>32</v>
      </c>
      <c r="H1035" s="32" t="s">
        <v>372</v>
      </c>
      <c r="I1035" s="33">
        <v>2.7577509999999998</v>
      </c>
      <c r="J1035" s="33">
        <v>2.8788849999999999</v>
      </c>
      <c r="K1035" s="33">
        <v>3.0493890000000001</v>
      </c>
      <c r="L1035" s="33">
        <v>3.1656019999999998</v>
      </c>
      <c r="M1035" s="33">
        <v>3.2584080000000002</v>
      </c>
      <c r="N1035" s="33">
        <v>3.3220429999999999</v>
      </c>
      <c r="O1035" s="33">
        <v>3.4007149999999999</v>
      </c>
      <c r="P1035" s="33">
        <v>3.7066370000000002</v>
      </c>
      <c r="Q1035" s="33">
        <v>4.0510140000000003</v>
      </c>
      <c r="R1035" s="33">
        <v>3.684005</v>
      </c>
      <c r="S1035" s="33">
        <v>3.7154729999999998</v>
      </c>
      <c r="T1035" s="33">
        <v>4.0059269999999998</v>
      </c>
      <c r="U1035" s="33">
        <v>4.150042</v>
      </c>
      <c r="V1035" s="33">
        <v>4.2020670000000004</v>
      </c>
      <c r="W1035" s="33">
        <v>4.2940129999999996</v>
      </c>
      <c r="X1035" s="33">
        <v>4.5403450000000003</v>
      </c>
      <c r="Y1035" s="33">
        <v>4.9846870000000001</v>
      </c>
      <c r="Z1035" s="33">
        <v>5.5448139999999997</v>
      </c>
      <c r="AA1035" s="34"/>
      <c r="AB1035" s="33">
        <v>6.126322</v>
      </c>
      <c r="AC1035" s="33">
        <v>1.5616639999999999</v>
      </c>
      <c r="AD1035" s="33">
        <v>2.1018780000000001</v>
      </c>
      <c r="AE1035" s="33">
        <v>4.7817800000000004</v>
      </c>
      <c r="AF1035" s="33">
        <v>5.5909250000000004</v>
      </c>
      <c r="AG1035" s="34"/>
      <c r="AH1035" s="34"/>
      <c r="AI1035" s="34"/>
    </row>
    <row r="1036" spans="1:35" ht="14.5" x14ac:dyDescent="0.35">
      <c r="A1036" s="8" t="str">
        <f t="shared" si="18"/>
        <v>Touristennächtigungen (Ausländer)Spanien</v>
      </c>
      <c r="B1036" s="8">
        <v>1036</v>
      </c>
      <c r="C1036" s="32" t="s">
        <v>295</v>
      </c>
      <c r="D1036" s="32" t="s">
        <v>8</v>
      </c>
      <c r="E1036" s="32" t="s">
        <v>68</v>
      </c>
      <c r="F1036" s="32" t="s">
        <v>67</v>
      </c>
      <c r="G1036" s="32" t="s">
        <v>32</v>
      </c>
      <c r="H1036" s="32" t="s">
        <v>372</v>
      </c>
      <c r="I1036" s="33">
        <v>143.761596</v>
      </c>
      <c r="J1036" s="33">
        <v>143.42059499999999</v>
      </c>
      <c r="K1036" s="33">
        <v>135.83638500000001</v>
      </c>
      <c r="L1036" s="33">
        <v>136.865487</v>
      </c>
      <c r="M1036" s="33">
        <v>134.65361999999999</v>
      </c>
      <c r="N1036" s="33">
        <v>138.761842</v>
      </c>
      <c r="O1036" s="33">
        <v>151.939605</v>
      </c>
      <c r="P1036" s="33">
        <v>155.092771</v>
      </c>
      <c r="Q1036" s="33">
        <v>155.34719200000001</v>
      </c>
      <c r="R1036" s="33">
        <v>141.227936</v>
      </c>
      <c r="S1036" s="33">
        <v>153.91117600000001</v>
      </c>
      <c r="T1036" s="33">
        <v>175.21870200000001</v>
      </c>
      <c r="U1036" s="33">
        <v>178.558301</v>
      </c>
      <c r="V1036" s="33">
        <v>185.396233</v>
      </c>
      <c r="W1036" s="33">
        <v>190.53074100000001</v>
      </c>
      <c r="X1036" s="33">
        <v>197.98082299999999</v>
      </c>
      <c r="Y1036" s="33">
        <v>216.929812</v>
      </c>
      <c r="Z1036" s="33">
        <v>224.755788</v>
      </c>
      <c r="AA1036" s="33">
        <v>223.48118500000001</v>
      </c>
      <c r="AB1036" s="33">
        <v>223.38635600000001</v>
      </c>
      <c r="AC1036" s="33">
        <v>41.071987</v>
      </c>
      <c r="AD1036" s="33">
        <v>82.106778000000006</v>
      </c>
      <c r="AE1036" s="33">
        <v>200.32851500000001</v>
      </c>
      <c r="AF1036" s="33">
        <v>224.78997000000001</v>
      </c>
      <c r="AG1036" s="34"/>
      <c r="AH1036" s="34"/>
      <c r="AI1036" s="34"/>
    </row>
    <row r="1037" spans="1:35" ht="14.5" x14ac:dyDescent="0.35">
      <c r="A1037" s="8" t="str">
        <f t="shared" si="18"/>
        <v>Touristennächtigungen (Ausländer)Tschechische Republik</v>
      </c>
      <c r="B1037" s="8">
        <v>1037</v>
      </c>
      <c r="C1037" s="32" t="s">
        <v>295</v>
      </c>
      <c r="D1037" s="32" t="s">
        <v>22</v>
      </c>
      <c r="E1037" s="32" t="s">
        <v>68</v>
      </c>
      <c r="F1037" s="32" t="s">
        <v>67</v>
      </c>
      <c r="G1037" s="32" t="s">
        <v>32</v>
      </c>
      <c r="H1037" s="32" t="s">
        <v>372</v>
      </c>
      <c r="I1037" s="33">
        <v>12.919169999999999</v>
      </c>
      <c r="J1037" s="33">
        <v>14.7028</v>
      </c>
      <c r="K1037" s="33">
        <v>13.326843</v>
      </c>
      <c r="L1037" s="33">
        <v>13.688095000000001</v>
      </c>
      <c r="M1037" s="33">
        <v>15.880594</v>
      </c>
      <c r="N1037" s="33">
        <v>16.607496999999999</v>
      </c>
      <c r="O1037" s="33">
        <v>17.035170000000001</v>
      </c>
      <c r="P1037" s="33">
        <v>17.837519</v>
      </c>
      <c r="Q1037" s="33">
        <v>17.740780999999998</v>
      </c>
      <c r="R1037" s="33">
        <v>16.013045999999999</v>
      </c>
      <c r="S1037" s="33">
        <v>16.880869000000001</v>
      </c>
      <c r="T1037" s="33">
        <v>18.027007000000001</v>
      </c>
      <c r="U1037" s="33">
        <v>19.936405000000001</v>
      </c>
      <c r="V1037" s="33">
        <v>20.071691999999999</v>
      </c>
      <c r="W1037" s="33">
        <v>19.970831</v>
      </c>
      <c r="X1037" s="33">
        <v>20.970265999999999</v>
      </c>
      <c r="Y1037" s="33">
        <v>21.869094</v>
      </c>
      <c r="Z1037" s="33">
        <v>23.693328999999999</v>
      </c>
      <c r="AA1037" s="33">
        <v>23.968900000000001</v>
      </c>
      <c r="AB1037" s="33">
        <v>24.457218000000001</v>
      </c>
      <c r="AC1037" s="33">
        <v>6.4470159999999996</v>
      </c>
      <c r="AD1037" s="33">
        <v>5.8656449999999998</v>
      </c>
      <c r="AE1037" s="33">
        <v>16.358447000000002</v>
      </c>
      <c r="AF1037" s="33">
        <v>21.179473999999999</v>
      </c>
      <c r="AG1037" s="34"/>
      <c r="AH1037" s="34"/>
      <c r="AI1037" s="34"/>
    </row>
    <row r="1038" spans="1:35" ht="14.5" x14ac:dyDescent="0.35">
      <c r="A1038" s="8" t="str">
        <f t="shared" si="18"/>
        <v>Touristennächtigungen (Ausländer)Ungarn</v>
      </c>
      <c r="B1038" s="8">
        <v>1038</v>
      </c>
      <c r="C1038" s="32" t="s">
        <v>295</v>
      </c>
      <c r="D1038" s="32" t="s">
        <v>24</v>
      </c>
      <c r="E1038" s="32" t="s">
        <v>68</v>
      </c>
      <c r="F1038" s="32" t="s">
        <v>67</v>
      </c>
      <c r="G1038" s="32" t="s">
        <v>32</v>
      </c>
      <c r="H1038" s="32" t="s">
        <v>372</v>
      </c>
      <c r="I1038" s="33">
        <v>8.0618590000000001</v>
      </c>
      <c r="J1038" s="33">
        <v>8.4051939999999998</v>
      </c>
      <c r="K1038" s="33">
        <v>8.2600200000000008</v>
      </c>
      <c r="L1038" s="33">
        <v>8.0463660000000008</v>
      </c>
      <c r="M1038" s="33">
        <v>8.7286819999999992</v>
      </c>
      <c r="N1038" s="33">
        <v>9.1265219999999996</v>
      </c>
      <c r="O1038" s="33">
        <v>8.5241819999999997</v>
      </c>
      <c r="P1038" s="33">
        <v>8.6354319999999998</v>
      </c>
      <c r="Q1038" s="33">
        <v>8.4885040000000007</v>
      </c>
      <c r="R1038" s="33">
        <v>7.7733290000000004</v>
      </c>
      <c r="S1038" s="33">
        <v>8.1826000000000008</v>
      </c>
      <c r="T1038" s="33">
        <v>8.7744900000000001</v>
      </c>
      <c r="U1038" s="33">
        <v>9.9382680000000008</v>
      </c>
      <c r="V1038" s="33">
        <v>10.367322</v>
      </c>
      <c r="W1038" s="33">
        <v>10.653116000000001</v>
      </c>
      <c r="X1038" s="33">
        <v>11.092521</v>
      </c>
      <c r="Y1038" s="33">
        <v>11.801752</v>
      </c>
      <c r="Z1038" s="33">
        <v>12.754054</v>
      </c>
      <c r="AA1038" s="33">
        <v>13.09408</v>
      </c>
      <c r="AB1038" s="33">
        <v>13.413406</v>
      </c>
      <c r="AC1038" s="33">
        <v>3.1257429999999999</v>
      </c>
      <c r="AD1038" s="33">
        <v>4.1390820000000001</v>
      </c>
      <c r="AE1038" s="33">
        <v>10.138239</v>
      </c>
      <c r="AF1038" s="33">
        <v>11.618352</v>
      </c>
      <c r="AG1038" s="34"/>
      <c r="AH1038" s="34"/>
      <c r="AI1038" s="34"/>
    </row>
    <row r="1039" spans="1:35" ht="14.5" x14ac:dyDescent="0.35">
      <c r="A1039" s="8" t="str">
        <f t="shared" si="18"/>
        <v>Touristennächtigungen (Ausländer)Vereinigtes Königreich Großbritannien und Nordirland</v>
      </c>
      <c r="B1039" s="8">
        <v>1039</v>
      </c>
      <c r="C1039" s="32" t="s">
        <v>295</v>
      </c>
      <c r="D1039" s="32" t="s">
        <v>57</v>
      </c>
      <c r="E1039" s="32" t="s">
        <v>68</v>
      </c>
      <c r="F1039" s="32" t="s">
        <v>67</v>
      </c>
      <c r="G1039" s="32" t="s">
        <v>32</v>
      </c>
      <c r="H1039" s="32" t="s">
        <v>372</v>
      </c>
      <c r="I1039" s="33">
        <v>53.131</v>
      </c>
      <c r="J1039" s="33">
        <v>49.780996000000002</v>
      </c>
      <c r="K1039" s="33">
        <v>48.377000000000002</v>
      </c>
      <c r="L1039" s="33">
        <v>49.003</v>
      </c>
      <c r="M1039" s="33">
        <v>53.866787000000002</v>
      </c>
      <c r="N1039" s="33">
        <v>58.909087</v>
      </c>
      <c r="O1039" s="33">
        <v>64.951358999999997</v>
      </c>
      <c r="P1039" s="33">
        <v>64.252544999999998</v>
      </c>
      <c r="Q1039" s="33">
        <v>61.633085000000001</v>
      </c>
      <c r="R1039" s="33">
        <v>59.608083999999998</v>
      </c>
      <c r="S1039" s="33">
        <v>65.080296000000004</v>
      </c>
      <c r="T1039" s="33">
        <v>65.905717999999993</v>
      </c>
      <c r="U1039" s="33">
        <v>65.269158000000004</v>
      </c>
      <c r="V1039" s="33">
        <v>76.419112999999996</v>
      </c>
      <c r="W1039" s="33">
        <v>52.76585</v>
      </c>
      <c r="X1039" s="33">
        <v>86.215339999999998</v>
      </c>
      <c r="Y1039" s="33">
        <v>88.041150000000002</v>
      </c>
      <c r="Z1039" s="34"/>
      <c r="AA1039" s="34"/>
      <c r="AB1039" s="34"/>
      <c r="AC1039" s="34"/>
      <c r="AD1039" s="34"/>
      <c r="AE1039" s="34"/>
      <c r="AF1039" s="34"/>
      <c r="AG1039" s="34"/>
      <c r="AH1039" s="34"/>
      <c r="AI1039" s="34"/>
    </row>
    <row r="1040" spans="1:35" ht="14.5" x14ac:dyDescent="0.35">
      <c r="A1040" s="8" t="str">
        <f t="shared" si="18"/>
        <v>Touristennächtigungen (Ausländer)Zypern</v>
      </c>
      <c r="B1040" s="8">
        <v>1040</v>
      </c>
      <c r="C1040" s="32" t="s">
        <v>295</v>
      </c>
      <c r="D1040" s="32" t="s">
        <v>30</v>
      </c>
      <c r="E1040" s="32" t="s">
        <v>68</v>
      </c>
      <c r="F1040" s="32" t="s">
        <v>67</v>
      </c>
      <c r="G1040" s="32" t="s">
        <v>32</v>
      </c>
      <c r="H1040" s="32" t="s">
        <v>372</v>
      </c>
      <c r="I1040" s="33">
        <v>16.790458000000001</v>
      </c>
      <c r="J1040" s="33">
        <v>18.066132</v>
      </c>
      <c r="K1040" s="33">
        <v>15.235497000000001</v>
      </c>
      <c r="L1040" s="33">
        <v>13.424102</v>
      </c>
      <c r="M1040" s="33">
        <v>13.554335</v>
      </c>
      <c r="N1040" s="33">
        <v>13.899099</v>
      </c>
      <c r="O1040" s="33">
        <v>13.227357</v>
      </c>
      <c r="P1040" s="33">
        <v>13.129130999999999</v>
      </c>
      <c r="Q1040" s="33">
        <v>13.151047999999999</v>
      </c>
      <c r="R1040" s="33">
        <v>11.488360999999999</v>
      </c>
      <c r="S1040" s="33">
        <v>12.267920999999999</v>
      </c>
      <c r="T1040" s="33">
        <v>12.933024</v>
      </c>
      <c r="U1040" s="33">
        <v>13.476336999999999</v>
      </c>
      <c r="V1040" s="33">
        <v>13.141237</v>
      </c>
      <c r="W1040" s="33">
        <v>12.872854</v>
      </c>
      <c r="X1040" s="33">
        <v>12.548278</v>
      </c>
      <c r="Y1040" s="33">
        <v>14.504441999999999</v>
      </c>
      <c r="Z1040" s="33">
        <v>15.946455</v>
      </c>
      <c r="AA1040" s="33">
        <v>16.247076</v>
      </c>
      <c r="AB1040" s="33">
        <v>16.559771999999999</v>
      </c>
      <c r="AC1040" s="33">
        <v>2.6331600000000002</v>
      </c>
      <c r="AD1040" s="33">
        <v>8.1937730000000002</v>
      </c>
      <c r="AE1040" s="33">
        <v>12.932334000000001</v>
      </c>
      <c r="AF1040" s="33">
        <v>14.427849</v>
      </c>
      <c r="AG1040" s="34"/>
      <c r="AH1040" s="34"/>
      <c r="AI1040" s="34"/>
    </row>
    <row r="1041" spans="1:35" ht="14.5" x14ac:dyDescent="0.35">
      <c r="A1041" s="8" t="str">
        <f t="shared" si="18"/>
        <v>WirtschaftswachstumBelgien</v>
      </c>
      <c r="B1041" s="8">
        <v>1041</v>
      </c>
      <c r="C1041" s="32" t="s">
        <v>299</v>
      </c>
      <c r="D1041" s="32" t="s">
        <v>9</v>
      </c>
      <c r="E1041" s="32" t="s">
        <v>150</v>
      </c>
      <c r="F1041" s="32" t="s">
        <v>350</v>
      </c>
      <c r="G1041" s="32" t="s">
        <v>32</v>
      </c>
      <c r="H1041" s="32" t="s">
        <v>376</v>
      </c>
      <c r="I1041" s="33">
        <v>3.7</v>
      </c>
      <c r="J1041" s="33">
        <v>1.1000000000000001</v>
      </c>
      <c r="K1041" s="33">
        <v>1.7</v>
      </c>
      <c r="L1041" s="33">
        <v>1</v>
      </c>
      <c r="M1041" s="33">
        <v>3.6</v>
      </c>
      <c r="N1041" s="33">
        <v>2.2999999999999998</v>
      </c>
      <c r="O1041" s="33">
        <v>2.6</v>
      </c>
      <c r="P1041" s="33">
        <v>3.7</v>
      </c>
      <c r="Q1041" s="33">
        <v>0.4</v>
      </c>
      <c r="R1041" s="33">
        <v>-1.9</v>
      </c>
      <c r="S1041" s="33">
        <v>2.7</v>
      </c>
      <c r="T1041" s="33">
        <v>1.9</v>
      </c>
      <c r="U1041" s="33">
        <v>0.2</v>
      </c>
      <c r="V1041" s="33">
        <v>0.3</v>
      </c>
      <c r="W1041" s="33">
        <v>1.8</v>
      </c>
      <c r="X1041" s="33">
        <v>1.5</v>
      </c>
      <c r="Y1041" s="33">
        <v>1.2</v>
      </c>
      <c r="Z1041" s="33">
        <v>1.5</v>
      </c>
      <c r="AA1041" s="33">
        <v>1.9</v>
      </c>
      <c r="AB1041" s="33">
        <v>2.4</v>
      </c>
      <c r="AC1041" s="33">
        <v>-4.8</v>
      </c>
      <c r="AD1041" s="33">
        <v>6.2</v>
      </c>
      <c r="AE1041" s="33">
        <v>4.2</v>
      </c>
      <c r="AF1041" s="33">
        <v>1.3</v>
      </c>
      <c r="AG1041" s="33">
        <v>1.1000000000000001</v>
      </c>
      <c r="AH1041" s="33">
        <v>1.2</v>
      </c>
      <c r="AI1041" s="33">
        <v>1.5</v>
      </c>
    </row>
    <row r="1042" spans="1:35" ht="14.5" x14ac:dyDescent="0.35">
      <c r="A1042" s="8" t="str">
        <f t="shared" si="18"/>
        <v>WirtschaftswachstumBulgarien</v>
      </c>
      <c r="B1042" s="8">
        <v>1042</v>
      </c>
      <c r="C1042" s="32" t="s">
        <v>299</v>
      </c>
      <c r="D1042" s="32" t="s">
        <v>25</v>
      </c>
      <c r="E1042" s="32" t="s">
        <v>150</v>
      </c>
      <c r="F1042" s="32" t="s">
        <v>350</v>
      </c>
      <c r="G1042" s="32" t="s">
        <v>32</v>
      </c>
      <c r="H1042" s="32" t="s">
        <v>376</v>
      </c>
      <c r="I1042" s="33">
        <v>4.5999999999999996</v>
      </c>
      <c r="J1042" s="33">
        <v>3.8</v>
      </c>
      <c r="K1042" s="33">
        <v>5.9</v>
      </c>
      <c r="L1042" s="33">
        <v>5.2</v>
      </c>
      <c r="M1042" s="33">
        <v>6.5</v>
      </c>
      <c r="N1042" s="33">
        <v>7.1</v>
      </c>
      <c r="O1042" s="33">
        <v>6.8</v>
      </c>
      <c r="P1042" s="33">
        <v>6.7</v>
      </c>
      <c r="Q1042" s="33">
        <v>6.1</v>
      </c>
      <c r="R1042" s="33">
        <v>-3.3</v>
      </c>
      <c r="S1042" s="33">
        <v>1.6</v>
      </c>
      <c r="T1042" s="33">
        <v>2.1</v>
      </c>
      <c r="U1042" s="33">
        <v>0.7</v>
      </c>
      <c r="V1042" s="33">
        <v>-0.5</v>
      </c>
      <c r="W1042" s="33">
        <v>0.9</v>
      </c>
      <c r="X1042" s="33">
        <v>3.4</v>
      </c>
      <c r="Y1042" s="33">
        <v>3</v>
      </c>
      <c r="Z1042" s="33">
        <v>2.7</v>
      </c>
      <c r="AA1042" s="33">
        <v>2.5</v>
      </c>
      <c r="AB1042" s="33">
        <v>3.8</v>
      </c>
      <c r="AC1042" s="33">
        <v>-3.2</v>
      </c>
      <c r="AD1042" s="33">
        <v>7.8</v>
      </c>
      <c r="AE1042" s="33">
        <v>4</v>
      </c>
      <c r="AF1042" s="33">
        <v>1.9</v>
      </c>
      <c r="AG1042" s="33">
        <v>2.4</v>
      </c>
      <c r="AH1042" s="33">
        <v>2.9</v>
      </c>
      <c r="AI1042" s="33">
        <v>3</v>
      </c>
    </row>
    <row r="1043" spans="1:35" ht="14.5" x14ac:dyDescent="0.35">
      <c r="A1043" s="8" t="str">
        <f t="shared" si="18"/>
        <v>WirtschaftswachstumDänemark</v>
      </c>
      <c r="B1043" s="8">
        <v>1043</v>
      </c>
      <c r="C1043" s="32" t="s">
        <v>299</v>
      </c>
      <c r="D1043" s="32" t="s">
        <v>5</v>
      </c>
      <c r="E1043" s="32" t="s">
        <v>150</v>
      </c>
      <c r="F1043" s="32" t="s">
        <v>350</v>
      </c>
      <c r="G1043" s="32" t="s">
        <v>32</v>
      </c>
      <c r="H1043" s="32" t="s">
        <v>376</v>
      </c>
      <c r="I1043" s="33">
        <v>3.7</v>
      </c>
      <c r="J1043" s="33">
        <v>1</v>
      </c>
      <c r="K1043" s="33">
        <v>0.5</v>
      </c>
      <c r="L1043" s="33">
        <v>0.4</v>
      </c>
      <c r="M1043" s="33">
        <v>2.8</v>
      </c>
      <c r="N1043" s="33">
        <v>2.4</v>
      </c>
      <c r="O1043" s="33">
        <v>3.8</v>
      </c>
      <c r="P1043" s="33">
        <v>1</v>
      </c>
      <c r="Q1043" s="33">
        <v>-0.4</v>
      </c>
      <c r="R1043" s="33">
        <v>-5</v>
      </c>
      <c r="S1043" s="33">
        <v>1.6</v>
      </c>
      <c r="T1043" s="33">
        <v>1.3</v>
      </c>
      <c r="U1043" s="34"/>
      <c r="V1043" s="33">
        <v>1.4</v>
      </c>
      <c r="W1043" s="33">
        <v>1.3</v>
      </c>
      <c r="X1043" s="33">
        <v>2.1</v>
      </c>
      <c r="Y1043" s="33">
        <v>3.1</v>
      </c>
      <c r="Z1043" s="33">
        <v>3.1</v>
      </c>
      <c r="AA1043" s="33">
        <v>1.9</v>
      </c>
      <c r="AB1043" s="33">
        <v>1.7</v>
      </c>
      <c r="AC1043" s="33">
        <v>-1.8</v>
      </c>
      <c r="AD1043" s="33">
        <v>7.4</v>
      </c>
      <c r="AE1043" s="33">
        <v>1.5</v>
      </c>
      <c r="AF1043" s="33">
        <v>2.5</v>
      </c>
      <c r="AG1043" s="33">
        <v>2.4</v>
      </c>
      <c r="AH1043" s="33">
        <v>2.5</v>
      </c>
      <c r="AI1043" s="33">
        <v>1.8</v>
      </c>
    </row>
    <row r="1044" spans="1:35" ht="14.5" x14ac:dyDescent="0.35">
      <c r="A1044" s="8" t="str">
        <f t="shared" si="18"/>
        <v>WirtschaftswachstumDeutschland</v>
      </c>
      <c r="B1044" s="8">
        <v>1044</v>
      </c>
      <c r="C1044" s="32" t="s">
        <v>299</v>
      </c>
      <c r="D1044" s="32" t="s">
        <v>2</v>
      </c>
      <c r="E1044" s="32" t="s">
        <v>150</v>
      </c>
      <c r="F1044" s="32" t="s">
        <v>350</v>
      </c>
      <c r="G1044" s="32" t="s">
        <v>32</v>
      </c>
      <c r="H1044" s="32" t="s">
        <v>376</v>
      </c>
      <c r="I1044" s="33">
        <v>2.9</v>
      </c>
      <c r="J1044" s="33">
        <v>1.6</v>
      </c>
      <c r="K1044" s="33">
        <v>-0.2</v>
      </c>
      <c r="L1044" s="33">
        <v>-0.5</v>
      </c>
      <c r="M1044" s="33">
        <v>1.2</v>
      </c>
      <c r="N1044" s="33">
        <v>0.9</v>
      </c>
      <c r="O1044" s="33">
        <v>3.9</v>
      </c>
      <c r="P1044" s="33">
        <v>2.9</v>
      </c>
      <c r="Q1044" s="33">
        <v>0.9</v>
      </c>
      <c r="R1044" s="33">
        <v>-5.5</v>
      </c>
      <c r="S1044" s="33">
        <v>4.0999999999999996</v>
      </c>
      <c r="T1044" s="33">
        <v>3.8</v>
      </c>
      <c r="U1044" s="33">
        <v>0.5</v>
      </c>
      <c r="V1044" s="33">
        <v>0.4</v>
      </c>
      <c r="W1044" s="33">
        <v>2.2000000000000002</v>
      </c>
      <c r="X1044" s="33">
        <v>1.7</v>
      </c>
      <c r="Y1044" s="33">
        <v>2.2999999999999998</v>
      </c>
      <c r="Z1044" s="33">
        <v>2.7</v>
      </c>
      <c r="AA1044" s="33">
        <v>1.1000000000000001</v>
      </c>
      <c r="AB1044" s="33">
        <v>1</v>
      </c>
      <c r="AC1044" s="33">
        <v>-4.0999999999999996</v>
      </c>
      <c r="AD1044" s="33">
        <v>3.7</v>
      </c>
      <c r="AE1044" s="33">
        <v>1.4</v>
      </c>
      <c r="AF1044" s="33">
        <v>-0.3</v>
      </c>
      <c r="AG1044" s="33">
        <v>-0.1</v>
      </c>
      <c r="AH1044" s="33">
        <v>0.7</v>
      </c>
      <c r="AI1044" s="33">
        <v>1.3</v>
      </c>
    </row>
    <row r="1045" spans="1:35" ht="14.5" x14ac:dyDescent="0.35">
      <c r="A1045" s="8" t="str">
        <f t="shared" si="18"/>
        <v>WirtschaftswachstumEstland</v>
      </c>
      <c r="B1045" s="8">
        <v>1045</v>
      </c>
      <c r="C1045" s="32" t="s">
        <v>299</v>
      </c>
      <c r="D1045" s="32" t="s">
        <v>18</v>
      </c>
      <c r="E1045" s="32" t="s">
        <v>150</v>
      </c>
      <c r="F1045" s="32" t="s">
        <v>350</v>
      </c>
      <c r="G1045" s="32" t="s">
        <v>32</v>
      </c>
      <c r="H1045" s="32" t="s">
        <v>376</v>
      </c>
      <c r="I1045" s="33">
        <v>10.1</v>
      </c>
      <c r="J1045" s="33">
        <v>5.9</v>
      </c>
      <c r="K1045" s="33">
        <v>6.9</v>
      </c>
      <c r="L1045" s="33">
        <v>7.6</v>
      </c>
      <c r="M1045" s="33">
        <v>6.8</v>
      </c>
      <c r="N1045" s="33">
        <v>9.5</v>
      </c>
      <c r="O1045" s="33">
        <v>9.8000000000000007</v>
      </c>
      <c r="P1045" s="33">
        <v>7.6</v>
      </c>
      <c r="Q1045" s="33">
        <v>-5.0999999999999996</v>
      </c>
      <c r="R1045" s="33">
        <v>-14.6</v>
      </c>
      <c r="S1045" s="33">
        <v>2.4</v>
      </c>
      <c r="T1045" s="33">
        <v>7.6</v>
      </c>
      <c r="U1045" s="33">
        <v>3.7</v>
      </c>
      <c r="V1045" s="33">
        <v>1.8</v>
      </c>
      <c r="W1045" s="33">
        <v>3.3</v>
      </c>
      <c r="X1045" s="33">
        <v>1.8</v>
      </c>
      <c r="Y1045" s="33">
        <v>3.1</v>
      </c>
      <c r="Z1045" s="33">
        <v>5.6</v>
      </c>
      <c r="AA1045" s="33">
        <v>3.7</v>
      </c>
      <c r="AB1045" s="33">
        <v>3.7</v>
      </c>
      <c r="AC1045" s="33">
        <v>-2.9</v>
      </c>
      <c r="AD1045" s="33">
        <v>7.2</v>
      </c>
      <c r="AE1045" s="33">
        <v>0.1</v>
      </c>
      <c r="AF1045" s="33">
        <v>-3</v>
      </c>
      <c r="AG1045" s="33">
        <v>-1</v>
      </c>
      <c r="AH1045" s="33">
        <v>1.1000000000000001</v>
      </c>
      <c r="AI1045" s="33">
        <v>2.6</v>
      </c>
    </row>
    <row r="1046" spans="1:35" ht="14.5" x14ac:dyDescent="0.35">
      <c r="A1046" s="8" t="str">
        <f t="shared" si="18"/>
        <v>WirtschaftswachstumEU27</v>
      </c>
      <c r="B1046" s="8">
        <v>1046</v>
      </c>
      <c r="C1046" s="32" t="s">
        <v>299</v>
      </c>
      <c r="D1046" s="32" t="s">
        <v>367</v>
      </c>
      <c r="E1046" s="32" t="s">
        <v>150</v>
      </c>
      <c r="F1046" s="32" t="s">
        <v>350</v>
      </c>
      <c r="G1046" s="32" t="s">
        <v>32</v>
      </c>
      <c r="H1046" s="32" t="s">
        <v>376</v>
      </c>
      <c r="I1046" s="33">
        <v>3.9</v>
      </c>
      <c r="J1046" s="33">
        <v>2.1</v>
      </c>
      <c r="K1046" s="33">
        <v>1</v>
      </c>
      <c r="L1046" s="33">
        <v>0.9</v>
      </c>
      <c r="M1046" s="33">
        <v>2.5</v>
      </c>
      <c r="N1046" s="33">
        <v>1.9</v>
      </c>
      <c r="O1046" s="33">
        <v>3.5</v>
      </c>
      <c r="P1046" s="33">
        <v>3.1</v>
      </c>
      <c r="Q1046" s="33">
        <v>0.6</v>
      </c>
      <c r="R1046" s="33">
        <v>-4.3</v>
      </c>
      <c r="S1046" s="33">
        <v>2.1</v>
      </c>
      <c r="T1046" s="33">
        <v>1.9</v>
      </c>
      <c r="U1046" s="33">
        <v>-0.8</v>
      </c>
      <c r="V1046" s="33">
        <v>0</v>
      </c>
      <c r="W1046" s="33">
        <v>1.6</v>
      </c>
      <c r="X1046" s="33">
        <v>2.2999999999999998</v>
      </c>
      <c r="Y1046" s="33">
        <v>1.9</v>
      </c>
      <c r="Z1046" s="33">
        <v>2.8</v>
      </c>
      <c r="AA1046" s="33">
        <v>2.1</v>
      </c>
      <c r="AB1046" s="33">
        <v>1.9</v>
      </c>
      <c r="AC1046" s="33">
        <v>-5.6</v>
      </c>
      <c r="AD1046" s="33">
        <v>6.3</v>
      </c>
      <c r="AE1046" s="33">
        <v>3.5</v>
      </c>
      <c r="AF1046" s="33">
        <v>0.4</v>
      </c>
      <c r="AG1046" s="33">
        <v>0.9</v>
      </c>
      <c r="AH1046" s="33">
        <v>1.5</v>
      </c>
      <c r="AI1046" s="33">
        <v>1.8</v>
      </c>
    </row>
    <row r="1047" spans="1:35" ht="14.5" x14ac:dyDescent="0.35">
      <c r="A1047" s="8" t="str">
        <f t="shared" si="18"/>
        <v>WirtschaftswachstumFinnland</v>
      </c>
      <c r="B1047" s="8">
        <v>1047</v>
      </c>
      <c r="C1047" s="32" t="s">
        <v>299</v>
      </c>
      <c r="D1047" s="32" t="s">
        <v>14</v>
      </c>
      <c r="E1047" s="32" t="s">
        <v>150</v>
      </c>
      <c r="F1047" s="32" t="s">
        <v>350</v>
      </c>
      <c r="G1047" s="32" t="s">
        <v>32</v>
      </c>
      <c r="H1047" s="32" t="s">
        <v>376</v>
      </c>
      <c r="I1047" s="33">
        <v>5.8</v>
      </c>
      <c r="J1047" s="33">
        <v>2.6</v>
      </c>
      <c r="K1047" s="33">
        <v>1.7</v>
      </c>
      <c r="L1047" s="33">
        <v>2</v>
      </c>
      <c r="M1047" s="33">
        <v>4</v>
      </c>
      <c r="N1047" s="33">
        <v>2.8</v>
      </c>
      <c r="O1047" s="33">
        <v>4</v>
      </c>
      <c r="P1047" s="33">
        <v>5.3</v>
      </c>
      <c r="Q1047" s="33">
        <v>0.8</v>
      </c>
      <c r="R1047" s="33">
        <v>-8.1</v>
      </c>
      <c r="S1047" s="33">
        <v>3.2</v>
      </c>
      <c r="T1047" s="33">
        <v>2.4</v>
      </c>
      <c r="U1047" s="33">
        <v>-1.5</v>
      </c>
      <c r="V1047" s="33">
        <v>-1</v>
      </c>
      <c r="W1047" s="33">
        <v>-0.5</v>
      </c>
      <c r="X1047" s="33">
        <v>0.5</v>
      </c>
      <c r="Y1047" s="33">
        <v>2.6</v>
      </c>
      <c r="Z1047" s="33">
        <v>3.3</v>
      </c>
      <c r="AA1047" s="33">
        <v>1.2</v>
      </c>
      <c r="AB1047" s="33">
        <v>1.3</v>
      </c>
      <c r="AC1047" s="33">
        <v>-2.5</v>
      </c>
      <c r="AD1047" s="33">
        <v>2.7</v>
      </c>
      <c r="AE1047" s="33">
        <v>1.5</v>
      </c>
      <c r="AF1047" s="33">
        <v>-1.2</v>
      </c>
      <c r="AG1047" s="33">
        <v>-0.3</v>
      </c>
      <c r="AH1047" s="33">
        <v>1.5</v>
      </c>
      <c r="AI1047" s="33">
        <v>1.6</v>
      </c>
    </row>
    <row r="1048" spans="1:35" ht="14.5" x14ac:dyDescent="0.35">
      <c r="A1048" s="8" t="str">
        <f t="shared" si="18"/>
        <v>WirtschaftswachstumFrankreich</v>
      </c>
      <c r="B1048" s="8">
        <v>1048</v>
      </c>
      <c r="C1048" s="32" t="s">
        <v>299</v>
      </c>
      <c r="D1048" s="32" t="s">
        <v>0</v>
      </c>
      <c r="E1048" s="32" t="s">
        <v>150</v>
      </c>
      <c r="F1048" s="32" t="s">
        <v>350</v>
      </c>
      <c r="G1048" s="32" t="s">
        <v>32</v>
      </c>
      <c r="H1048" s="32" t="s">
        <v>376</v>
      </c>
      <c r="I1048" s="33">
        <v>4.0999999999999996</v>
      </c>
      <c r="J1048" s="33">
        <v>1.9</v>
      </c>
      <c r="K1048" s="33">
        <v>1.1000000000000001</v>
      </c>
      <c r="L1048" s="33">
        <v>1</v>
      </c>
      <c r="M1048" s="33">
        <v>2.9</v>
      </c>
      <c r="N1048" s="33">
        <v>1.9</v>
      </c>
      <c r="O1048" s="33">
        <v>2.7</v>
      </c>
      <c r="P1048" s="33">
        <v>2.5</v>
      </c>
      <c r="Q1048" s="33">
        <v>0.4</v>
      </c>
      <c r="R1048" s="33">
        <v>-2.8</v>
      </c>
      <c r="S1048" s="33">
        <v>2</v>
      </c>
      <c r="T1048" s="33">
        <v>2.4</v>
      </c>
      <c r="U1048" s="33">
        <v>0.2</v>
      </c>
      <c r="V1048" s="33">
        <v>0.8</v>
      </c>
      <c r="W1048" s="33">
        <v>1</v>
      </c>
      <c r="X1048" s="33">
        <v>1.1000000000000001</v>
      </c>
      <c r="Y1048" s="33">
        <v>0.9</v>
      </c>
      <c r="Z1048" s="33">
        <v>2.1</v>
      </c>
      <c r="AA1048" s="33">
        <v>1.6</v>
      </c>
      <c r="AB1048" s="33">
        <v>2</v>
      </c>
      <c r="AC1048" s="33">
        <v>-7.4</v>
      </c>
      <c r="AD1048" s="33">
        <v>6.9</v>
      </c>
      <c r="AE1048" s="33">
        <v>2.6</v>
      </c>
      <c r="AF1048" s="33">
        <v>0.9</v>
      </c>
      <c r="AG1048" s="33">
        <v>1.1000000000000001</v>
      </c>
      <c r="AH1048" s="33">
        <v>0.8</v>
      </c>
      <c r="AI1048" s="33">
        <v>1.4</v>
      </c>
    </row>
    <row r="1049" spans="1:35" ht="14.5" x14ac:dyDescent="0.35">
      <c r="A1049" s="8" t="str">
        <f t="shared" si="18"/>
        <v>WirtschaftswachstumGriechenland</v>
      </c>
      <c r="B1049" s="8">
        <v>1049</v>
      </c>
      <c r="C1049" s="32" t="s">
        <v>299</v>
      </c>
      <c r="D1049" s="32" t="s">
        <v>6</v>
      </c>
      <c r="E1049" s="32" t="s">
        <v>150</v>
      </c>
      <c r="F1049" s="32" t="s">
        <v>350</v>
      </c>
      <c r="G1049" s="32" t="s">
        <v>32</v>
      </c>
      <c r="H1049" s="32" t="s">
        <v>376</v>
      </c>
      <c r="I1049" s="33">
        <v>4.0999999999999996</v>
      </c>
      <c r="J1049" s="33">
        <v>4.7</v>
      </c>
      <c r="K1049" s="33">
        <v>4.7</v>
      </c>
      <c r="L1049" s="33">
        <v>5.8</v>
      </c>
      <c r="M1049" s="33">
        <v>5.4</v>
      </c>
      <c r="N1049" s="33">
        <v>1.2</v>
      </c>
      <c r="O1049" s="33">
        <v>6.4</v>
      </c>
      <c r="P1049" s="33">
        <v>3.5</v>
      </c>
      <c r="Q1049" s="33">
        <v>0.1</v>
      </c>
      <c r="R1049" s="33">
        <v>-4.0999999999999996</v>
      </c>
      <c r="S1049" s="33">
        <v>-5.7</v>
      </c>
      <c r="T1049" s="33">
        <v>-9.9</v>
      </c>
      <c r="U1049" s="33">
        <v>-8.3000000000000007</v>
      </c>
      <c r="V1049" s="33">
        <v>-2.2999999999999998</v>
      </c>
      <c r="W1049" s="33">
        <v>0.8</v>
      </c>
      <c r="X1049" s="33">
        <v>-0.2</v>
      </c>
      <c r="Y1049" s="34"/>
      <c r="Z1049" s="33">
        <v>1.5</v>
      </c>
      <c r="AA1049" s="33">
        <v>2.1</v>
      </c>
      <c r="AB1049" s="33">
        <v>2.2999999999999998</v>
      </c>
      <c r="AC1049" s="33">
        <v>-9.1999999999999993</v>
      </c>
      <c r="AD1049" s="33">
        <v>8.6999999999999993</v>
      </c>
      <c r="AE1049" s="33">
        <v>5.7</v>
      </c>
      <c r="AF1049" s="33">
        <v>2.2999999999999998</v>
      </c>
      <c r="AG1049" s="33">
        <v>2.1</v>
      </c>
      <c r="AH1049" s="33">
        <v>2.2999999999999998</v>
      </c>
      <c r="AI1049" s="33">
        <v>2.2000000000000002</v>
      </c>
    </row>
    <row r="1050" spans="1:35" ht="14.5" x14ac:dyDescent="0.35">
      <c r="A1050" s="8" t="str">
        <f t="shared" si="18"/>
        <v>WirtschaftswachstumIrland</v>
      </c>
      <c r="B1050" s="8">
        <v>1050</v>
      </c>
      <c r="C1050" s="32" t="s">
        <v>299</v>
      </c>
      <c r="D1050" s="32" t="s">
        <v>4</v>
      </c>
      <c r="E1050" s="32" t="s">
        <v>150</v>
      </c>
      <c r="F1050" s="32" t="s">
        <v>350</v>
      </c>
      <c r="G1050" s="32" t="s">
        <v>32</v>
      </c>
      <c r="H1050" s="32" t="s">
        <v>376</v>
      </c>
      <c r="I1050" s="33">
        <v>9.4</v>
      </c>
      <c r="J1050" s="33">
        <v>5.3</v>
      </c>
      <c r="K1050" s="33">
        <v>5.9</v>
      </c>
      <c r="L1050" s="33">
        <v>3</v>
      </c>
      <c r="M1050" s="33">
        <v>6.8</v>
      </c>
      <c r="N1050" s="33">
        <v>5.7</v>
      </c>
      <c r="O1050" s="33">
        <v>5</v>
      </c>
      <c r="P1050" s="33">
        <v>5.3</v>
      </c>
      <c r="Q1050" s="33">
        <v>-4.5</v>
      </c>
      <c r="R1050" s="33">
        <v>-5.0999999999999996</v>
      </c>
      <c r="S1050" s="33">
        <v>1.7</v>
      </c>
      <c r="T1050" s="33">
        <v>1.6</v>
      </c>
      <c r="U1050" s="33">
        <v>-0.4</v>
      </c>
      <c r="V1050" s="33">
        <v>2.2000000000000002</v>
      </c>
      <c r="W1050" s="33">
        <v>9.3000000000000007</v>
      </c>
      <c r="X1050" s="33">
        <v>24.6</v>
      </c>
      <c r="Y1050" s="33">
        <v>1.2</v>
      </c>
      <c r="Z1050" s="33">
        <v>10</v>
      </c>
      <c r="AA1050" s="33">
        <v>7.5</v>
      </c>
      <c r="AB1050" s="33">
        <v>5</v>
      </c>
      <c r="AC1050" s="33">
        <v>7.2</v>
      </c>
      <c r="AD1050" s="33">
        <v>16.3</v>
      </c>
      <c r="AE1050" s="33">
        <v>8.6</v>
      </c>
      <c r="AF1050" s="33">
        <v>-5.5</v>
      </c>
      <c r="AG1050" s="33">
        <v>-0.5</v>
      </c>
      <c r="AH1050" s="33">
        <v>4</v>
      </c>
      <c r="AI1050" s="33">
        <v>3.6</v>
      </c>
    </row>
    <row r="1051" spans="1:35" ht="14.5" x14ac:dyDescent="0.35">
      <c r="A1051" s="8" t="str">
        <f t="shared" si="18"/>
        <v>WirtschaftswachstumItalien</v>
      </c>
      <c r="B1051" s="8">
        <v>1051</v>
      </c>
      <c r="C1051" s="32" t="s">
        <v>299</v>
      </c>
      <c r="D1051" s="32" t="s">
        <v>3</v>
      </c>
      <c r="E1051" s="32" t="s">
        <v>150</v>
      </c>
      <c r="F1051" s="32" t="s">
        <v>350</v>
      </c>
      <c r="G1051" s="32" t="s">
        <v>32</v>
      </c>
      <c r="H1051" s="32" t="s">
        <v>376</v>
      </c>
      <c r="I1051" s="33">
        <v>3.9</v>
      </c>
      <c r="J1051" s="33">
        <v>2</v>
      </c>
      <c r="K1051" s="33">
        <v>0.3</v>
      </c>
      <c r="L1051" s="33">
        <v>0.1</v>
      </c>
      <c r="M1051" s="33">
        <v>1.5</v>
      </c>
      <c r="N1051" s="33">
        <v>0.8</v>
      </c>
      <c r="O1051" s="33">
        <v>1.8</v>
      </c>
      <c r="P1051" s="33">
        <v>1.5</v>
      </c>
      <c r="Q1051" s="33">
        <v>-1</v>
      </c>
      <c r="R1051" s="33">
        <v>-5.3</v>
      </c>
      <c r="S1051" s="33">
        <v>1.5</v>
      </c>
      <c r="T1051" s="33">
        <v>0.7</v>
      </c>
      <c r="U1051" s="33">
        <v>-3.1</v>
      </c>
      <c r="V1051" s="33">
        <v>-1.8</v>
      </c>
      <c r="W1051" s="34"/>
      <c r="X1051" s="33">
        <v>0.9</v>
      </c>
      <c r="Y1051" s="33">
        <v>1.2</v>
      </c>
      <c r="Z1051" s="33">
        <v>1.6</v>
      </c>
      <c r="AA1051" s="33">
        <v>0.8</v>
      </c>
      <c r="AB1051" s="33">
        <v>0.4</v>
      </c>
      <c r="AC1051" s="33">
        <v>-8.9</v>
      </c>
      <c r="AD1051" s="33">
        <v>8.9</v>
      </c>
      <c r="AE1051" s="33">
        <v>4.7</v>
      </c>
      <c r="AF1051" s="33">
        <v>0.7</v>
      </c>
      <c r="AG1051" s="33">
        <v>0.7</v>
      </c>
      <c r="AH1051" s="33">
        <v>1</v>
      </c>
      <c r="AI1051" s="33">
        <v>1.2</v>
      </c>
    </row>
    <row r="1052" spans="1:35" ht="14.5" x14ac:dyDescent="0.35">
      <c r="A1052" s="8" t="str">
        <f t="shared" si="18"/>
        <v>WirtschaftswachstumKroatien</v>
      </c>
      <c r="B1052" s="8">
        <v>1052</v>
      </c>
      <c r="C1052" s="32" t="s">
        <v>299</v>
      </c>
      <c r="D1052" s="32" t="s">
        <v>27</v>
      </c>
      <c r="E1052" s="32" t="s">
        <v>150</v>
      </c>
      <c r="F1052" s="32" t="s">
        <v>350</v>
      </c>
      <c r="G1052" s="32" t="s">
        <v>32</v>
      </c>
      <c r="H1052" s="32" t="s">
        <v>376</v>
      </c>
      <c r="I1052" s="33">
        <v>2.9</v>
      </c>
      <c r="J1052" s="33">
        <v>3.1</v>
      </c>
      <c r="K1052" s="33">
        <v>5.8</v>
      </c>
      <c r="L1052" s="33">
        <v>5.6</v>
      </c>
      <c r="M1052" s="33">
        <v>4.2</v>
      </c>
      <c r="N1052" s="33">
        <v>4.3</v>
      </c>
      <c r="O1052" s="33">
        <v>5.0999999999999996</v>
      </c>
      <c r="P1052" s="33">
        <v>5</v>
      </c>
      <c r="Q1052" s="33">
        <v>2</v>
      </c>
      <c r="R1052" s="33">
        <v>-6.8</v>
      </c>
      <c r="S1052" s="33">
        <v>-1.3</v>
      </c>
      <c r="T1052" s="33">
        <v>-0.1</v>
      </c>
      <c r="U1052" s="33">
        <v>-2.2999999999999998</v>
      </c>
      <c r="V1052" s="33">
        <v>-0.1</v>
      </c>
      <c r="W1052" s="33">
        <v>-0.6</v>
      </c>
      <c r="X1052" s="33">
        <v>2.2999999999999998</v>
      </c>
      <c r="Y1052" s="33">
        <v>3.5</v>
      </c>
      <c r="Z1052" s="33">
        <v>3.3</v>
      </c>
      <c r="AA1052" s="33">
        <v>2.9</v>
      </c>
      <c r="AB1052" s="33">
        <v>3.1</v>
      </c>
      <c r="AC1052" s="33">
        <v>-8.3000000000000007</v>
      </c>
      <c r="AD1052" s="33">
        <v>12.6</v>
      </c>
      <c r="AE1052" s="33">
        <v>7.3</v>
      </c>
      <c r="AF1052" s="33">
        <v>3.3</v>
      </c>
      <c r="AG1052" s="33">
        <v>3.6</v>
      </c>
      <c r="AH1052" s="33">
        <v>3.3</v>
      </c>
      <c r="AI1052" s="33">
        <v>2.9</v>
      </c>
    </row>
    <row r="1053" spans="1:35" ht="14.5" x14ac:dyDescent="0.35">
      <c r="A1053" s="8" t="str">
        <f t="shared" si="18"/>
        <v>WirtschaftswachstumLettland</v>
      </c>
      <c r="B1053" s="8">
        <v>1053</v>
      </c>
      <c r="C1053" s="32" t="s">
        <v>299</v>
      </c>
      <c r="D1053" s="32" t="s">
        <v>19</v>
      </c>
      <c r="E1053" s="32" t="s">
        <v>150</v>
      </c>
      <c r="F1053" s="32" t="s">
        <v>350</v>
      </c>
      <c r="G1053" s="32" t="s">
        <v>32</v>
      </c>
      <c r="H1053" s="32" t="s">
        <v>376</v>
      </c>
      <c r="I1053" s="33">
        <v>5.8</v>
      </c>
      <c r="J1053" s="33">
        <v>6.5</v>
      </c>
      <c r="K1053" s="33">
        <v>7.7</v>
      </c>
      <c r="L1053" s="33">
        <v>8.4</v>
      </c>
      <c r="M1053" s="33">
        <v>8.6999999999999993</v>
      </c>
      <c r="N1053" s="33">
        <v>11.6</v>
      </c>
      <c r="O1053" s="33">
        <v>12.8</v>
      </c>
      <c r="P1053" s="33">
        <v>10.4</v>
      </c>
      <c r="Q1053" s="33">
        <v>-3.4</v>
      </c>
      <c r="R1053" s="33">
        <v>-16</v>
      </c>
      <c r="S1053" s="33">
        <v>-3.7</v>
      </c>
      <c r="T1053" s="33">
        <v>3</v>
      </c>
      <c r="U1053" s="33">
        <v>7.3</v>
      </c>
      <c r="V1053" s="33">
        <v>2.1</v>
      </c>
      <c r="W1053" s="33">
        <v>2.1</v>
      </c>
      <c r="X1053" s="33">
        <v>3.8</v>
      </c>
      <c r="Y1053" s="33">
        <v>2.6</v>
      </c>
      <c r="Z1053" s="33">
        <v>3.4</v>
      </c>
      <c r="AA1053" s="33">
        <v>4.3</v>
      </c>
      <c r="AB1053" s="33">
        <v>0.7</v>
      </c>
      <c r="AC1053" s="33">
        <v>-3.5</v>
      </c>
      <c r="AD1053" s="33">
        <v>6.9</v>
      </c>
      <c r="AE1053" s="33">
        <v>1.8</v>
      </c>
      <c r="AF1053" s="33">
        <v>1.7</v>
      </c>
      <c r="AG1053" s="34"/>
      <c r="AH1053" s="33">
        <v>1</v>
      </c>
      <c r="AI1053" s="33">
        <v>2.1</v>
      </c>
    </row>
    <row r="1054" spans="1:35" ht="14.5" x14ac:dyDescent="0.35">
      <c r="A1054" s="8" t="str">
        <f t="shared" ref="A1054:A1069" si="19">C1054&amp;D1054</f>
        <v>WirtschaftswachstumLitauen</v>
      </c>
      <c r="B1054" s="8">
        <v>1054</v>
      </c>
      <c r="C1054" s="32" t="s">
        <v>299</v>
      </c>
      <c r="D1054" s="32" t="s">
        <v>20</v>
      </c>
      <c r="E1054" s="32" t="s">
        <v>150</v>
      </c>
      <c r="F1054" s="32" t="s">
        <v>350</v>
      </c>
      <c r="G1054" s="32" t="s">
        <v>32</v>
      </c>
      <c r="H1054" s="32" t="s">
        <v>376</v>
      </c>
      <c r="I1054" s="33">
        <v>3.4</v>
      </c>
      <c r="J1054" s="33">
        <v>6.5</v>
      </c>
      <c r="K1054" s="33">
        <v>6.7</v>
      </c>
      <c r="L1054" s="33">
        <v>10.6</v>
      </c>
      <c r="M1054" s="33">
        <v>6.5</v>
      </c>
      <c r="N1054" s="33">
        <v>7.7</v>
      </c>
      <c r="O1054" s="33">
        <v>7.4</v>
      </c>
      <c r="P1054" s="33">
        <v>11.1</v>
      </c>
      <c r="Q1054" s="33">
        <v>2.6</v>
      </c>
      <c r="R1054" s="33">
        <v>-14.8</v>
      </c>
      <c r="S1054" s="33">
        <v>0.4</v>
      </c>
      <c r="T1054" s="33">
        <v>6.3</v>
      </c>
      <c r="U1054" s="33">
        <v>4.4000000000000004</v>
      </c>
      <c r="V1054" s="33">
        <v>4</v>
      </c>
      <c r="W1054" s="33">
        <v>3.8</v>
      </c>
      <c r="X1054" s="33">
        <v>2.8</v>
      </c>
      <c r="Y1054" s="33">
        <v>2.7</v>
      </c>
      <c r="Z1054" s="33">
        <v>4.5999999999999996</v>
      </c>
      <c r="AA1054" s="33">
        <v>4.9000000000000004</v>
      </c>
      <c r="AB1054" s="33">
        <v>4.7</v>
      </c>
      <c r="AC1054" s="34"/>
      <c r="AD1054" s="33">
        <v>6.4</v>
      </c>
      <c r="AE1054" s="33">
        <v>2.5</v>
      </c>
      <c r="AF1054" s="33">
        <v>0.3</v>
      </c>
      <c r="AG1054" s="33">
        <v>2.2000000000000002</v>
      </c>
      <c r="AH1054" s="33">
        <v>3</v>
      </c>
      <c r="AI1054" s="33">
        <v>3</v>
      </c>
    </row>
    <row r="1055" spans="1:35" ht="14.5" x14ac:dyDescent="0.35">
      <c r="A1055" s="8" t="str">
        <f t="shared" si="19"/>
        <v>WirtschaftswachstumLuxemburg</v>
      </c>
      <c r="B1055" s="8">
        <v>1055</v>
      </c>
      <c r="C1055" s="32" t="s">
        <v>299</v>
      </c>
      <c r="D1055" s="32" t="s">
        <v>10</v>
      </c>
      <c r="E1055" s="32" t="s">
        <v>150</v>
      </c>
      <c r="F1055" s="32" t="s">
        <v>350</v>
      </c>
      <c r="G1055" s="32" t="s">
        <v>32</v>
      </c>
      <c r="H1055" s="32" t="s">
        <v>376</v>
      </c>
      <c r="I1055" s="33">
        <v>6.9</v>
      </c>
      <c r="J1055" s="33">
        <v>3.1</v>
      </c>
      <c r="K1055" s="33">
        <v>3.2</v>
      </c>
      <c r="L1055" s="33">
        <v>2.6</v>
      </c>
      <c r="M1055" s="33">
        <v>4.2</v>
      </c>
      <c r="N1055" s="33">
        <v>2.5</v>
      </c>
      <c r="O1055" s="33">
        <v>6</v>
      </c>
      <c r="P1055" s="33">
        <v>8.1</v>
      </c>
      <c r="Q1055" s="33">
        <v>-0.3</v>
      </c>
      <c r="R1055" s="33">
        <v>-3.2</v>
      </c>
      <c r="S1055" s="33">
        <v>3.8</v>
      </c>
      <c r="T1055" s="33">
        <v>1</v>
      </c>
      <c r="U1055" s="33">
        <v>1.6</v>
      </c>
      <c r="V1055" s="33">
        <v>3.2</v>
      </c>
      <c r="W1055" s="33">
        <v>2.6</v>
      </c>
      <c r="X1055" s="33">
        <v>2.2999999999999998</v>
      </c>
      <c r="Y1055" s="33">
        <v>5</v>
      </c>
      <c r="Z1055" s="33">
        <v>1.3</v>
      </c>
      <c r="AA1055" s="33">
        <v>1.2</v>
      </c>
      <c r="AB1055" s="33">
        <v>2.9</v>
      </c>
      <c r="AC1055" s="33">
        <v>-0.9</v>
      </c>
      <c r="AD1055" s="33">
        <v>7.2</v>
      </c>
      <c r="AE1055" s="33">
        <v>1.4</v>
      </c>
      <c r="AF1055" s="33">
        <v>-1.1000000000000001</v>
      </c>
      <c r="AG1055" s="33">
        <v>1.2</v>
      </c>
      <c r="AH1055" s="33">
        <v>2.2999999999999998</v>
      </c>
      <c r="AI1055" s="33">
        <v>2.2000000000000002</v>
      </c>
    </row>
    <row r="1056" spans="1:35" ht="14.5" x14ac:dyDescent="0.35">
      <c r="A1056" s="8" t="str">
        <f t="shared" si="19"/>
        <v>WirtschaftswachstumMalta</v>
      </c>
      <c r="B1056" s="8">
        <v>1056</v>
      </c>
      <c r="C1056" s="32" t="s">
        <v>299</v>
      </c>
      <c r="D1056" s="32" t="s">
        <v>16</v>
      </c>
      <c r="E1056" s="32" t="s">
        <v>150</v>
      </c>
      <c r="F1056" s="32" t="s">
        <v>350</v>
      </c>
      <c r="G1056" s="32" t="s">
        <v>32</v>
      </c>
      <c r="H1056" s="32" t="s">
        <v>376</v>
      </c>
      <c r="I1056" s="34"/>
      <c r="J1056" s="33">
        <v>-0.8</v>
      </c>
      <c r="K1056" s="33">
        <v>2.7</v>
      </c>
      <c r="L1056" s="33">
        <v>3.7</v>
      </c>
      <c r="M1056" s="33">
        <v>0.4</v>
      </c>
      <c r="N1056" s="33">
        <v>2.9</v>
      </c>
      <c r="O1056" s="33">
        <v>2.2999999999999998</v>
      </c>
      <c r="P1056" s="33">
        <v>5</v>
      </c>
      <c r="Q1056" s="33">
        <v>4.4000000000000004</v>
      </c>
      <c r="R1056" s="33">
        <v>-1.4</v>
      </c>
      <c r="S1056" s="33">
        <v>6.2</v>
      </c>
      <c r="T1056" s="33">
        <v>1</v>
      </c>
      <c r="U1056" s="33">
        <v>4.0999999999999996</v>
      </c>
      <c r="V1056" s="33">
        <v>6.3</v>
      </c>
      <c r="W1056" s="33">
        <v>7.6</v>
      </c>
      <c r="X1056" s="33">
        <v>9.6</v>
      </c>
      <c r="Y1056" s="33">
        <v>4.0999999999999996</v>
      </c>
      <c r="Z1056" s="33">
        <v>13</v>
      </c>
      <c r="AA1056" s="33">
        <v>7.2</v>
      </c>
      <c r="AB1056" s="33">
        <v>4.0999999999999996</v>
      </c>
      <c r="AC1056" s="33">
        <v>-3.5</v>
      </c>
      <c r="AD1056" s="33">
        <v>13.5</v>
      </c>
      <c r="AE1056" s="33">
        <v>4.0999999999999996</v>
      </c>
      <c r="AF1056" s="33">
        <v>7.5</v>
      </c>
      <c r="AG1056" s="33">
        <v>5</v>
      </c>
      <c r="AH1056" s="33">
        <v>4.3</v>
      </c>
      <c r="AI1056" s="33">
        <v>4.3</v>
      </c>
    </row>
    <row r="1057" spans="1:35" ht="14.5" x14ac:dyDescent="0.35">
      <c r="A1057" s="8" t="str">
        <f t="shared" si="19"/>
        <v>WirtschaftswachstumNiederlande</v>
      </c>
      <c r="B1057" s="8">
        <v>1057</v>
      </c>
      <c r="C1057" s="32" t="s">
        <v>299</v>
      </c>
      <c r="D1057" s="32" t="s">
        <v>1</v>
      </c>
      <c r="E1057" s="32" t="s">
        <v>150</v>
      </c>
      <c r="F1057" s="32" t="s">
        <v>350</v>
      </c>
      <c r="G1057" s="32" t="s">
        <v>32</v>
      </c>
      <c r="H1057" s="32" t="s">
        <v>376</v>
      </c>
      <c r="I1057" s="33">
        <v>4.2</v>
      </c>
      <c r="J1057" s="33">
        <v>2.2999999999999998</v>
      </c>
      <c r="K1057" s="33">
        <v>0.2</v>
      </c>
      <c r="L1057" s="33">
        <v>0.1</v>
      </c>
      <c r="M1057" s="33">
        <v>2</v>
      </c>
      <c r="N1057" s="33">
        <v>2</v>
      </c>
      <c r="O1057" s="33">
        <v>3.5</v>
      </c>
      <c r="P1057" s="33">
        <v>3.9</v>
      </c>
      <c r="Q1057" s="33">
        <v>2.1</v>
      </c>
      <c r="R1057" s="33">
        <v>-3.7</v>
      </c>
      <c r="S1057" s="33">
        <v>1.3</v>
      </c>
      <c r="T1057" s="33">
        <v>1.8</v>
      </c>
      <c r="U1057" s="33">
        <v>-1</v>
      </c>
      <c r="V1057" s="34"/>
      <c r="W1057" s="33">
        <v>1.6</v>
      </c>
      <c r="X1057" s="33">
        <v>2.1</v>
      </c>
      <c r="Y1057" s="33">
        <v>2.4</v>
      </c>
      <c r="Z1057" s="33">
        <v>2.8</v>
      </c>
      <c r="AA1057" s="33">
        <v>2.2999999999999998</v>
      </c>
      <c r="AB1057" s="33">
        <v>2.2999999999999998</v>
      </c>
      <c r="AC1057" s="33">
        <v>-3.9</v>
      </c>
      <c r="AD1057" s="33">
        <v>6.3</v>
      </c>
      <c r="AE1057" s="33">
        <v>5</v>
      </c>
      <c r="AF1057" s="33">
        <v>0.1</v>
      </c>
      <c r="AG1057" s="33">
        <v>0.8</v>
      </c>
      <c r="AH1057" s="33">
        <v>1.6</v>
      </c>
      <c r="AI1057" s="33">
        <v>1.5</v>
      </c>
    </row>
    <row r="1058" spans="1:35" ht="14.5" x14ac:dyDescent="0.35">
      <c r="A1058" s="8" t="str">
        <f t="shared" si="19"/>
        <v>WirtschaftswachstumÖsterreich</v>
      </c>
      <c r="B1058" s="8">
        <v>1058</v>
      </c>
      <c r="C1058" s="32" t="s">
        <v>299</v>
      </c>
      <c r="D1058" s="32" t="s">
        <v>56</v>
      </c>
      <c r="E1058" s="32" t="s">
        <v>150</v>
      </c>
      <c r="F1058" s="32" t="s">
        <v>350</v>
      </c>
      <c r="G1058" s="32" t="s">
        <v>32</v>
      </c>
      <c r="H1058" s="32" t="s">
        <v>376</v>
      </c>
      <c r="I1058" s="33">
        <v>3.2</v>
      </c>
      <c r="J1058" s="33">
        <v>1.3</v>
      </c>
      <c r="K1058" s="33">
        <v>1.5</v>
      </c>
      <c r="L1058" s="33">
        <v>1.1000000000000001</v>
      </c>
      <c r="M1058" s="33">
        <v>2.6</v>
      </c>
      <c r="N1058" s="33">
        <v>2.2999999999999998</v>
      </c>
      <c r="O1058" s="33">
        <v>3.3</v>
      </c>
      <c r="P1058" s="33">
        <v>3.8</v>
      </c>
      <c r="Q1058" s="33">
        <v>1.5</v>
      </c>
      <c r="R1058" s="33">
        <v>-3.6</v>
      </c>
      <c r="S1058" s="33">
        <v>1.8</v>
      </c>
      <c r="T1058" s="33">
        <v>2.9</v>
      </c>
      <c r="U1058" s="33">
        <v>0.6</v>
      </c>
      <c r="V1058" s="33">
        <v>-0.3</v>
      </c>
      <c r="W1058" s="33">
        <v>0.8</v>
      </c>
      <c r="X1058" s="33">
        <v>1.3</v>
      </c>
      <c r="Y1058" s="33">
        <v>2.1</v>
      </c>
      <c r="Z1058" s="33">
        <v>2.2999999999999998</v>
      </c>
      <c r="AA1058" s="33">
        <v>2.5</v>
      </c>
      <c r="AB1058" s="33">
        <v>1.8</v>
      </c>
      <c r="AC1058" s="33">
        <v>-6.3</v>
      </c>
      <c r="AD1058" s="33">
        <v>4.8</v>
      </c>
      <c r="AE1058" s="33">
        <v>5.3</v>
      </c>
      <c r="AF1058" s="33">
        <v>-1</v>
      </c>
      <c r="AG1058" s="33">
        <v>-0.6</v>
      </c>
      <c r="AH1058" s="33">
        <v>1</v>
      </c>
      <c r="AI1058" s="33">
        <v>1.4</v>
      </c>
    </row>
    <row r="1059" spans="1:35" ht="14.5" x14ac:dyDescent="0.35">
      <c r="A1059" s="8" t="str">
        <f t="shared" si="19"/>
        <v>WirtschaftswachstumPolen</v>
      </c>
      <c r="B1059" s="8">
        <v>1059</v>
      </c>
      <c r="C1059" s="32" t="s">
        <v>299</v>
      </c>
      <c r="D1059" s="32" t="s">
        <v>21</v>
      </c>
      <c r="E1059" s="32" t="s">
        <v>150</v>
      </c>
      <c r="F1059" s="32" t="s">
        <v>350</v>
      </c>
      <c r="G1059" s="32" t="s">
        <v>32</v>
      </c>
      <c r="H1059" s="32" t="s">
        <v>376</v>
      </c>
      <c r="I1059" s="33">
        <v>4.7</v>
      </c>
      <c r="J1059" s="33">
        <v>1.2</v>
      </c>
      <c r="K1059" s="33">
        <v>1.9</v>
      </c>
      <c r="L1059" s="33">
        <v>3.5</v>
      </c>
      <c r="M1059" s="33">
        <v>5.0999999999999996</v>
      </c>
      <c r="N1059" s="33">
        <v>3.3</v>
      </c>
      <c r="O1059" s="33">
        <v>6.2</v>
      </c>
      <c r="P1059" s="33">
        <v>6.8</v>
      </c>
      <c r="Q1059" s="33">
        <v>4.4000000000000004</v>
      </c>
      <c r="R1059" s="33">
        <v>2.6</v>
      </c>
      <c r="S1059" s="33">
        <v>3.2</v>
      </c>
      <c r="T1059" s="33">
        <v>5.3</v>
      </c>
      <c r="U1059" s="33">
        <v>1.5</v>
      </c>
      <c r="V1059" s="33">
        <v>0.7</v>
      </c>
      <c r="W1059" s="33">
        <v>3.9</v>
      </c>
      <c r="X1059" s="33">
        <v>4.4000000000000004</v>
      </c>
      <c r="Y1059" s="33">
        <v>3</v>
      </c>
      <c r="Z1059" s="33">
        <v>5.2</v>
      </c>
      <c r="AA1059" s="33">
        <v>6.2</v>
      </c>
      <c r="AB1059" s="33">
        <v>4.5999999999999996</v>
      </c>
      <c r="AC1059" s="33">
        <v>-2</v>
      </c>
      <c r="AD1059" s="33">
        <v>6.9</v>
      </c>
      <c r="AE1059" s="33">
        <v>5.3</v>
      </c>
      <c r="AF1059" s="33">
        <v>0.1</v>
      </c>
      <c r="AG1059" s="33">
        <v>3</v>
      </c>
      <c r="AH1059" s="33">
        <v>3.6</v>
      </c>
      <c r="AI1059" s="33">
        <v>3.1</v>
      </c>
    </row>
    <row r="1060" spans="1:35" ht="14.5" x14ac:dyDescent="0.35">
      <c r="A1060" s="8" t="str">
        <f t="shared" si="19"/>
        <v>WirtschaftswachstumPortugal</v>
      </c>
      <c r="B1060" s="8">
        <v>1060</v>
      </c>
      <c r="C1060" s="32" t="s">
        <v>299</v>
      </c>
      <c r="D1060" s="32" t="s">
        <v>7</v>
      </c>
      <c r="E1060" s="32" t="s">
        <v>150</v>
      </c>
      <c r="F1060" s="32" t="s">
        <v>350</v>
      </c>
      <c r="G1060" s="32" t="s">
        <v>32</v>
      </c>
      <c r="H1060" s="32" t="s">
        <v>376</v>
      </c>
      <c r="I1060" s="33">
        <v>3.8</v>
      </c>
      <c r="J1060" s="33">
        <v>1.9</v>
      </c>
      <c r="K1060" s="33">
        <v>0.8</v>
      </c>
      <c r="L1060" s="33">
        <v>-0.9</v>
      </c>
      <c r="M1060" s="33">
        <v>1.8</v>
      </c>
      <c r="N1060" s="33">
        <v>0.8</v>
      </c>
      <c r="O1060" s="33">
        <v>1.6</v>
      </c>
      <c r="P1060" s="33">
        <v>2.5</v>
      </c>
      <c r="Q1060" s="33">
        <v>0.3</v>
      </c>
      <c r="R1060" s="33">
        <v>-3.1</v>
      </c>
      <c r="S1060" s="33">
        <v>1.7</v>
      </c>
      <c r="T1060" s="33">
        <v>-1.7</v>
      </c>
      <c r="U1060" s="33">
        <v>-4.0999999999999996</v>
      </c>
      <c r="V1060" s="33">
        <v>-1</v>
      </c>
      <c r="W1060" s="33">
        <v>0.7</v>
      </c>
      <c r="X1060" s="33">
        <v>1.6</v>
      </c>
      <c r="Y1060" s="33">
        <v>2</v>
      </c>
      <c r="Z1060" s="33">
        <v>3.3</v>
      </c>
      <c r="AA1060" s="33">
        <v>2.9</v>
      </c>
      <c r="AB1060" s="33">
        <v>2.7</v>
      </c>
      <c r="AC1060" s="33">
        <v>-8.1999999999999993</v>
      </c>
      <c r="AD1060" s="33">
        <v>5.6</v>
      </c>
      <c r="AE1060" s="33">
        <v>7</v>
      </c>
      <c r="AF1060" s="33">
        <v>2.5</v>
      </c>
      <c r="AG1060" s="33">
        <v>1.7</v>
      </c>
      <c r="AH1060" s="33">
        <v>1.9</v>
      </c>
      <c r="AI1060" s="33">
        <v>2.1</v>
      </c>
    </row>
    <row r="1061" spans="1:35" ht="14.5" x14ac:dyDescent="0.35">
      <c r="A1061" s="8" t="str">
        <f t="shared" si="19"/>
        <v>WirtschaftswachstumRumänien</v>
      </c>
      <c r="B1061" s="8">
        <v>1061</v>
      </c>
      <c r="C1061" s="32" t="s">
        <v>299</v>
      </c>
      <c r="D1061" s="32" t="s">
        <v>99</v>
      </c>
      <c r="E1061" s="32" t="s">
        <v>150</v>
      </c>
      <c r="F1061" s="32" t="s">
        <v>350</v>
      </c>
      <c r="G1061" s="32" t="s">
        <v>32</v>
      </c>
      <c r="H1061" s="32" t="s">
        <v>376</v>
      </c>
      <c r="I1061" s="33">
        <v>2.5</v>
      </c>
      <c r="J1061" s="33">
        <v>5.2</v>
      </c>
      <c r="K1061" s="33">
        <v>5.7</v>
      </c>
      <c r="L1061" s="33">
        <v>2.2999999999999998</v>
      </c>
      <c r="M1061" s="33">
        <v>10.4</v>
      </c>
      <c r="N1061" s="33">
        <v>4.7</v>
      </c>
      <c r="O1061" s="33">
        <v>8</v>
      </c>
      <c r="P1061" s="33">
        <v>7.2</v>
      </c>
      <c r="Q1061" s="33">
        <v>9.3000000000000007</v>
      </c>
      <c r="R1061" s="33">
        <v>-5.5</v>
      </c>
      <c r="S1061" s="33">
        <v>-3.9</v>
      </c>
      <c r="T1061" s="33">
        <v>4.5</v>
      </c>
      <c r="U1061" s="33">
        <v>1.9</v>
      </c>
      <c r="V1061" s="33">
        <v>0.3</v>
      </c>
      <c r="W1061" s="33">
        <v>4.0999999999999996</v>
      </c>
      <c r="X1061" s="33">
        <v>3.2</v>
      </c>
      <c r="Y1061" s="33">
        <v>2.9</v>
      </c>
      <c r="Z1061" s="33">
        <v>8.1999999999999993</v>
      </c>
      <c r="AA1061" s="33">
        <v>6.1</v>
      </c>
      <c r="AB1061" s="33">
        <v>3.9</v>
      </c>
      <c r="AC1061" s="33">
        <v>-3.7</v>
      </c>
      <c r="AD1061" s="33">
        <v>5.5</v>
      </c>
      <c r="AE1061" s="33">
        <v>4</v>
      </c>
      <c r="AF1061" s="33">
        <v>2.4</v>
      </c>
      <c r="AG1061" s="33">
        <v>1.4</v>
      </c>
      <c r="AH1061" s="33">
        <v>2.5</v>
      </c>
      <c r="AI1061" s="33">
        <v>2.9</v>
      </c>
    </row>
    <row r="1062" spans="1:35" ht="14.5" x14ac:dyDescent="0.35">
      <c r="A1062" s="8" t="str">
        <f t="shared" si="19"/>
        <v>WirtschaftswachstumSchweden</v>
      </c>
      <c r="B1062" s="8">
        <v>1062</v>
      </c>
      <c r="C1062" s="32" t="s">
        <v>299</v>
      </c>
      <c r="D1062" s="32" t="s">
        <v>13</v>
      </c>
      <c r="E1062" s="32" t="s">
        <v>150</v>
      </c>
      <c r="F1062" s="32" t="s">
        <v>350</v>
      </c>
      <c r="G1062" s="32" t="s">
        <v>32</v>
      </c>
      <c r="H1062" s="32" t="s">
        <v>376</v>
      </c>
      <c r="I1062" s="33">
        <v>4.5999999999999996</v>
      </c>
      <c r="J1062" s="33">
        <v>1.4</v>
      </c>
      <c r="K1062" s="33">
        <v>2.2999999999999998</v>
      </c>
      <c r="L1062" s="33">
        <v>1.9</v>
      </c>
      <c r="M1062" s="33">
        <v>4.2</v>
      </c>
      <c r="N1062" s="33">
        <v>2.8</v>
      </c>
      <c r="O1062" s="33">
        <v>4.7</v>
      </c>
      <c r="P1062" s="33">
        <v>3.2</v>
      </c>
      <c r="Q1062" s="33">
        <v>-0.9</v>
      </c>
      <c r="R1062" s="33">
        <v>-4.3</v>
      </c>
      <c r="S1062" s="33">
        <v>5.8</v>
      </c>
      <c r="T1062" s="33">
        <v>3.2</v>
      </c>
      <c r="U1062" s="33">
        <v>-0.4</v>
      </c>
      <c r="V1062" s="33">
        <v>1.1000000000000001</v>
      </c>
      <c r="W1062" s="33">
        <v>2.2999999999999998</v>
      </c>
      <c r="X1062" s="33">
        <v>4.4000000000000004</v>
      </c>
      <c r="Y1062" s="33">
        <v>2.2999999999999998</v>
      </c>
      <c r="Z1062" s="33">
        <v>1.8</v>
      </c>
      <c r="AA1062" s="33">
        <v>1.9</v>
      </c>
      <c r="AB1062" s="33">
        <v>2.5</v>
      </c>
      <c r="AC1062" s="33">
        <v>-2</v>
      </c>
      <c r="AD1062" s="33">
        <v>5.9</v>
      </c>
      <c r="AE1062" s="33">
        <v>1.5</v>
      </c>
      <c r="AF1062" s="33">
        <v>-0.3</v>
      </c>
      <c r="AG1062" s="33">
        <v>0.3</v>
      </c>
      <c r="AH1062" s="33">
        <v>1.8</v>
      </c>
      <c r="AI1062" s="33">
        <v>2.6</v>
      </c>
    </row>
    <row r="1063" spans="1:35" ht="14.5" x14ac:dyDescent="0.35">
      <c r="A1063" s="8" t="str">
        <f t="shared" si="19"/>
        <v>WirtschaftswachstumSlowakei</v>
      </c>
      <c r="B1063" s="8">
        <v>1063</v>
      </c>
      <c r="C1063" s="32" t="s">
        <v>299</v>
      </c>
      <c r="D1063" s="32" t="s">
        <v>23</v>
      </c>
      <c r="E1063" s="32" t="s">
        <v>150</v>
      </c>
      <c r="F1063" s="32" t="s">
        <v>350</v>
      </c>
      <c r="G1063" s="32" t="s">
        <v>32</v>
      </c>
      <c r="H1063" s="32" t="s">
        <v>376</v>
      </c>
      <c r="I1063" s="33">
        <v>0.8</v>
      </c>
      <c r="J1063" s="33">
        <v>2.9</v>
      </c>
      <c r="K1063" s="33">
        <v>4.4000000000000004</v>
      </c>
      <c r="L1063" s="33">
        <v>4.9000000000000004</v>
      </c>
      <c r="M1063" s="33">
        <v>5.4</v>
      </c>
      <c r="N1063" s="33">
        <v>6.5</v>
      </c>
      <c r="O1063" s="33">
        <v>8.9</v>
      </c>
      <c r="P1063" s="33">
        <v>10.8</v>
      </c>
      <c r="Q1063" s="33">
        <v>5.4</v>
      </c>
      <c r="R1063" s="33">
        <v>-5.5</v>
      </c>
      <c r="S1063" s="33">
        <v>6.8</v>
      </c>
      <c r="T1063" s="33">
        <v>2.6</v>
      </c>
      <c r="U1063" s="33">
        <v>1.6</v>
      </c>
      <c r="V1063" s="33">
        <v>0.7</v>
      </c>
      <c r="W1063" s="33">
        <v>2.7</v>
      </c>
      <c r="X1063" s="33">
        <v>5.2</v>
      </c>
      <c r="Y1063" s="33">
        <v>1.9</v>
      </c>
      <c r="Z1063" s="33">
        <v>2.9</v>
      </c>
      <c r="AA1063" s="33">
        <v>4.0999999999999996</v>
      </c>
      <c r="AB1063" s="33">
        <v>2.2999999999999998</v>
      </c>
      <c r="AC1063" s="33">
        <v>-2.6</v>
      </c>
      <c r="AD1063" s="33">
        <v>5.7</v>
      </c>
      <c r="AE1063" s="33">
        <v>0.4</v>
      </c>
      <c r="AF1063" s="33">
        <v>1.4</v>
      </c>
      <c r="AG1063" s="33">
        <v>2.2000000000000002</v>
      </c>
      <c r="AH1063" s="33">
        <v>2.2999999999999998</v>
      </c>
      <c r="AI1063" s="33">
        <v>2.5</v>
      </c>
    </row>
    <row r="1064" spans="1:35" ht="14.5" x14ac:dyDescent="0.35">
      <c r="A1064" s="8" t="str">
        <f t="shared" si="19"/>
        <v>WirtschaftswachstumSlowenien</v>
      </c>
      <c r="B1064" s="8">
        <v>1064</v>
      </c>
      <c r="C1064" s="32" t="s">
        <v>299</v>
      </c>
      <c r="D1064" s="32" t="s">
        <v>26</v>
      </c>
      <c r="E1064" s="32" t="s">
        <v>150</v>
      </c>
      <c r="F1064" s="32" t="s">
        <v>350</v>
      </c>
      <c r="G1064" s="32" t="s">
        <v>32</v>
      </c>
      <c r="H1064" s="32" t="s">
        <v>376</v>
      </c>
      <c r="I1064" s="33">
        <v>3.5</v>
      </c>
      <c r="J1064" s="33">
        <v>2.8</v>
      </c>
      <c r="K1064" s="33">
        <v>3.3</v>
      </c>
      <c r="L1064" s="33">
        <v>3.2</v>
      </c>
      <c r="M1064" s="33">
        <v>4.5</v>
      </c>
      <c r="N1064" s="33">
        <v>3.9</v>
      </c>
      <c r="O1064" s="33">
        <v>5.9</v>
      </c>
      <c r="P1064" s="33">
        <v>7.1</v>
      </c>
      <c r="Q1064" s="33">
        <v>3.4</v>
      </c>
      <c r="R1064" s="33">
        <v>-7.6</v>
      </c>
      <c r="S1064" s="33">
        <v>1.1000000000000001</v>
      </c>
      <c r="T1064" s="33">
        <v>0.7</v>
      </c>
      <c r="U1064" s="33">
        <v>-2.9</v>
      </c>
      <c r="V1064" s="33">
        <v>-0.8</v>
      </c>
      <c r="W1064" s="33">
        <v>2.8</v>
      </c>
      <c r="X1064" s="33">
        <v>2.4</v>
      </c>
      <c r="Y1064" s="33">
        <v>3</v>
      </c>
      <c r="Z1064" s="33">
        <v>5.2</v>
      </c>
      <c r="AA1064" s="33">
        <v>4.4000000000000004</v>
      </c>
      <c r="AB1064" s="33">
        <v>3.5</v>
      </c>
      <c r="AC1064" s="33">
        <v>-4.0999999999999996</v>
      </c>
      <c r="AD1064" s="33">
        <v>8.4</v>
      </c>
      <c r="AE1064" s="33">
        <v>2.7</v>
      </c>
      <c r="AF1064" s="33">
        <v>2.1</v>
      </c>
      <c r="AG1064" s="33">
        <v>1.4</v>
      </c>
      <c r="AH1064" s="33">
        <v>2.5</v>
      </c>
      <c r="AI1064" s="33">
        <v>2.6</v>
      </c>
    </row>
    <row r="1065" spans="1:35" ht="14.5" x14ac:dyDescent="0.35">
      <c r="A1065" s="8" t="str">
        <f t="shared" si="19"/>
        <v>WirtschaftswachstumSpanien</v>
      </c>
      <c r="B1065" s="8">
        <v>1065</v>
      </c>
      <c r="C1065" s="32" t="s">
        <v>299</v>
      </c>
      <c r="D1065" s="32" t="s">
        <v>8</v>
      </c>
      <c r="E1065" s="32" t="s">
        <v>150</v>
      </c>
      <c r="F1065" s="32" t="s">
        <v>350</v>
      </c>
      <c r="G1065" s="32" t="s">
        <v>32</v>
      </c>
      <c r="H1065" s="32" t="s">
        <v>376</v>
      </c>
      <c r="I1065" s="33">
        <v>5.2</v>
      </c>
      <c r="J1065" s="33">
        <v>3.9</v>
      </c>
      <c r="K1065" s="33">
        <v>2.8</v>
      </c>
      <c r="L1065" s="33">
        <v>2.9</v>
      </c>
      <c r="M1065" s="33">
        <v>3.1</v>
      </c>
      <c r="N1065" s="33">
        <v>3.6</v>
      </c>
      <c r="O1065" s="33">
        <v>4</v>
      </c>
      <c r="P1065" s="33">
        <v>3.5</v>
      </c>
      <c r="Q1065" s="33">
        <v>0.8</v>
      </c>
      <c r="R1065" s="33">
        <v>-3.8</v>
      </c>
      <c r="S1065" s="33">
        <v>0.1</v>
      </c>
      <c r="T1065" s="33">
        <v>-0.6</v>
      </c>
      <c r="U1065" s="33">
        <v>-2.9</v>
      </c>
      <c r="V1065" s="33">
        <v>-1.4</v>
      </c>
      <c r="W1065" s="33">
        <v>1.5</v>
      </c>
      <c r="X1065" s="33">
        <v>4.0999999999999996</v>
      </c>
      <c r="Y1065" s="33">
        <v>2.9</v>
      </c>
      <c r="Z1065" s="33">
        <v>2.9</v>
      </c>
      <c r="AA1065" s="33">
        <v>2.4</v>
      </c>
      <c r="AB1065" s="33">
        <v>2</v>
      </c>
      <c r="AC1065" s="33">
        <v>-10.9</v>
      </c>
      <c r="AD1065" s="33">
        <v>6.7</v>
      </c>
      <c r="AE1065" s="33">
        <v>6.2</v>
      </c>
      <c r="AF1065" s="33">
        <v>2.7</v>
      </c>
      <c r="AG1065" s="33">
        <v>3</v>
      </c>
      <c r="AH1065" s="33">
        <v>2.2999999999999998</v>
      </c>
      <c r="AI1065" s="33">
        <v>2.1</v>
      </c>
    </row>
    <row r="1066" spans="1:35" ht="14.5" x14ac:dyDescent="0.35">
      <c r="A1066" s="8" t="str">
        <f t="shared" si="19"/>
        <v>WirtschaftswachstumTschechische Republik</v>
      </c>
      <c r="B1066" s="8">
        <v>1066</v>
      </c>
      <c r="C1066" s="32" t="s">
        <v>299</v>
      </c>
      <c r="D1066" s="32" t="s">
        <v>22</v>
      </c>
      <c r="E1066" s="32" t="s">
        <v>150</v>
      </c>
      <c r="F1066" s="32" t="s">
        <v>350</v>
      </c>
      <c r="G1066" s="32" t="s">
        <v>32</v>
      </c>
      <c r="H1066" s="32" t="s">
        <v>376</v>
      </c>
      <c r="I1066" s="33">
        <v>4</v>
      </c>
      <c r="J1066" s="33">
        <v>2.9</v>
      </c>
      <c r="K1066" s="33">
        <v>1.5</v>
      </c>
      <c r="L1066" s="33">
        <v>3.3</v>
      </c>
      <c r="M1066" s="33">
        <v>4.7</v>
      </c>
      <c r="N1066" s="33">
        <v>6.4</v>
      </c>
      <c r="O1066" s="33">
        <v>6.6</v>
      </c>
      <c r="P1066" s="33">
        <v>5.5</v>
      </c>
      <c r="Q1066" s="33">
        <v>2.6</v>
      </c>
      <c r="R1066" s="33">
        <v>-4.8</v>
      </c>
      <c r="S1066" s="33">
        <v>2.7</v>
      </c>
      <c r="T1066" s="33">
        <v>1.8</v>
      </c>
      <c r="U1066" s="33">
        <v>-0.8</v>
      </c>
      <c r="V1066" s="34"/>
      <c r="W1066" s="33">
        <v>2.2000000000000002</v>
      </c>
      <c r="X1066" s="33">
        <v>5</v>
      </c>
      <c r="Y1066" s="33">
        <v>2.6</v>
      </c>
      <c r="Z1066" s="33">
        <v>5.2</v>
      </c>
      <c r="AA1066" s="33">
        <v>2.8</v>
      </c>
      <c r="AB1066" s="33">
        <v>3.6</v>
      </c>
      <c r="AC1066" s="33">
        <v>-5.3</v>
      </c>
      <c r="AD1066" s="33">
        <v>4</v>
      </c>
      <c r="AE1066" s="33">
        <v>2.8</v>
      </c>
      <c r="AF1066" s="33">
        <v>-0.1</v>
      </c>
      <c r="AG1066" s="33">
        <v>1</v>
      </c>
      <c r="AH1066" s="33">
        <v>2.4</v>
      </c>
      <c r="AI1066" s="33">
        <v>2.7</v>
      </c>
    </row>
    <row r="1067" spans="1:35" ht="14.5" x14ac:dyDescent="0.35">
      <c r="A1067" s="8" t="str">
        <f t="shared" si="19"/>
        <v>WirtschaftswachstumUngarn</v>
      </c>
      <c r="B1067" s="8">
        <v>1067</v>
      </c>
      <c r="C1067" s="32" t="s">
        <v>299</v>
      </c>
      <c r="D1067" s="32" t="s">
        <v>24</v>
      </c>
      <c r="E1067" s="32" t="s">
        <v>150</v>
      </c>
      <c r="F1067" s="32" t="s">
        <v>350</v>
      </c>
      <c r="G1067" s="32" t="s">
        <v>32</v>
      </c>
      <c r="H1067" s="32" t="s">
        <v>376</v>
      </c>
      <c r="I1067" s="33">
        <v>4.4000000000000004</v>
      </c>
      <c r="J1067" s="33">
        <v>4.0999999999999996</v>
      </c>
      <c r="K1067" s="33">
        <v>4.7</v>
      </c>
      <c r="L1067" s="33">
        <v>3.9</v>
      </c>
      <c r="M1067" s="33">
        <v>5</v>
      </c>
      <c r="N1067" s="33">
        <v>4.3</v>
      </c>
      <c r="O1067" s="33">
        <v>3.9</v>
      </c>
      <c r="P1067" s="33">
        <v>0.3</v>
      </c>
      <c r="Q1067" s="33">
        <v>1</v>
      </c>
      <c r="R1067" s="33">
        <v>-6.7</v>
      </c>
      <c r="S1067" s="33">
        <v>1.1000000000000001</v>
      </c>
      <c r="T1067" s="33">
        <v>1.9</v>
      </c>
      <c r="U1067" s="33">
        <v>-1.3</v>
      </c>
      <c r="V1067" s="33">
        <v>2</v>
      </c>
      <c r="W1067" s="33">
        <v>4.3</v>
      </c>
      <c r="X1067" s="33">
        <v>3.7</v>
      </c>
      <c r="Y1067" s="33">
        <v>2.4</v>
      </c>
      <c r="Z1067" s="33">
        <v>4.0999999999999996</v>
      </c>
      <c r="AA1067" s="33">
        <v>5.6</v>
      </c>
      <c r="AB1067" s="33">
        <v>5.0999999999999996</v>
      </c>
      <c r="AC1067" s="33">
        <v>-4.3</v>
      </c>
      <c r="AD1067" s="33">
        <v>7.1</v>
      </c>
      <c r="AE1067" s="33">
        <v>4.3</v>
      </c>
      <c r="AF1067" s="33">
        <v>-0.9</v>
      </c>
      <c r="AG1067" s="33">
        <v>0.6</v>
      </c>
      <c r="AH1067" s="33">
        <v>1.8</v>
      </c>
      <c r="AI1067" s="33">
        <v>3.1</v>
      </c>
    </row>
    <row r="1068" spans="1:35" ht="14.5" x14ac:dyDescent="0.35">
      <c r="A1068" s="8" t="str">
        <f t="shared" si="19"/>
        <v>WirtschaftswachstumVereinigtes Königreich Großbritannien und Nordirland</v>
      </c>
      <c r="B1068" s="8">
        <v>1068</v>
      </c>
      <c r="C1068" s="32" t="s">
        <v>299</v>
      </c>
      <c r="D1068" s="32" t="s">
        <v>57</v>
      </c>
      <c r="E1068" s="32" t="s">
        <v>150</v>
      </c>
      <c r="F1068" s="32" t="s">
        <v>350</v>
      </c>
      <c r="G1068" s="32" t="s">
        <v>32</v>
      </c>
      <c r="H1068" s="32" t="s">
        <v>376</v>
      </c>
      <c r="I1068" s="33">
        <v>3.5</v>
      </c>
      <c r="J1068" s="33">
        <v>2.7</v>
      </c>
      <c r="K1068" s="33">
        <v>2.2000000000000002</v>
      </c>
      <c r="L1068" s="33">
        <v>3.3</v>
      </c>
      <c r="M1068" s="33">
        <v>2.2999999999999998</v>
      </c>
      <c r="N1068" s="33">
        <v>3</v>
      </c>
      <c r="O1068" s="33">
        <v>2.7</v>
      </c>
      <c r="P1068" s="33">
        <v>2.4</v>
      </c>
      <c r="Q1068" s="33">
        <v>-0.3</v>
      </c>
      <c r="R1068" s="33">
        <v>-4.0999999999999996</v>
      </c>
      <c r="S1068" s="33">
        <v>2.1</v>
      </c>
      <c r="T1068" s="33">
        <v>1.3</v>
      </c>
      <c r="U1068" s="33">
        <v>1.4</v>
      </c>
      <c r="V1068" s="33">
        <v>2.2000000000000002</v>
      </c>
      <c r="W1068" s="33">
        <v>2.9</v>
      </c>
      <c r="X1068" s="33">
        <v>2.4</v>
      </c>
      <c r="Y1068" s="33">
        <v>1.7</v>
      </c>
      <c r="Z1068" s="33">
        <v>1.7</v>
      </c>
      <c r="AA1068" s="33">
        <v>1.3</v>
      </c>
      <c r="AB1068" s="33">
        <v>1.4</v>
      </c>
      <c r="AC1068" s="33">
        <v>-10.3</v>
      </c>
      <c r="AD1068" s="33">
        <v>8.6</v>
      </c>
      <c r="AE1068" s="33">
        <v>4.8</v>
      </c>
      <c r="AF1068" s="33">
        <v>0.3</v>
      </c>
      <c r="AG1068" s="33">
        <v>1</v>
      </c>
      <c r="AH1068" s="33">
        <v>1.4</v>
      </c>
      <c r="AI1068" s="33">
        <v>1.4</v>
      </c>
    </row>
    <row r="1069" spans="1:35" ht="14.5" x14ac:dyDescent="0.35">
      <c r="A1069" s="8" t="str">
        <f t="shared" si="19"/>
        <v>WirtschaftswachstumZypern</v>
      </c>
      <c r="B1069" s="8">
        <v>1069</v>
      </c>
      <c r="C1069" s="32" t="s">
        <v>299</v>
      </c>
      <c r="D1069" s="32" t="s">
        <v>30</v>
      </c>
      <c r="E1069" s="32" t="s">
        <v>150</v>
      </c>
      <c r="F1069" s="32" t="s">
        <v>350</v>
      </c>
      <c r="G1069" s="32" t="s">
        <v>32</v>
      </c>
      <c r="H1069" s="32" t="s">
        <v>376</v>
      </c>
      <c r="I1069" s="33">
        <v>6</v>
      </c>
      <c r="J1069" s="33">
        <v>4</v>
      </c>
      <c r="K1069" s="33">
        <v>3.7</v>
      </c>
      <c r="L1069" s="33">
        <v>2.6</v>
      </c>
      <c r="M1069" s="33">
        <v>5</v>
      </c>
      <c r="N1069" s="33">
        <v>4.9000000000000004</v>
      </c>
      <c r="O1069" s="33">
        <v>4.7</v>
      </c>
      <c r="P1069" s="33">
        <v>5.0999999999999996</v>
      </c>
      <c r="Q1069" s="33">
        <v>3.6</v>
      </c>
      <c r="R1069" s="33">
        <v>-2</v>
      </c>
      <c r="S1069" s="33">
        <v>2.2999999999999998</v>
      </c>
      <c r="T1069" s="33">
        <v>0.4</v>
      </c>
      <c r="U1069" s="33">
        <v>-3.4</v>
      </c>
      <c r="V1069" s="33">
        <v>-6.6</v>
      </c>
      <c r="W1069" s="33">
        <v>-1.8</v>
      </c>
      <c r="X1069" s="33">
        <v>3.4</v>
      </c>
      <c r="Y1069" s="33">
        <v>6.6</v>
      </c>
      <c r="Z1069" s="33">
        <v>5.8</v>
      </c>
      <c r="AA1069" s="33">
        <v>6.3</v>
      </c>
      <c r="AB1069" s="33">
        <v>5.9</v>
      </c>
      <c r="AC1069" s="33">
        <v>-3.2</v>
      </c>
      <c r="AD1069" s="33">
        <v>11.4</v>
      </c>
      <c r="AE1069" s="33">
        <v>7.4</v>
      </c>
      <c r="AF1069" s="33">
        <v>2.6</v>
      </c>
      <c r="AG1069" s="33">
        <v>3.6</v>
      </c>
      <c r="AH1069" s="33">
        <v>2.8</v>
      </c>
      <c r="AI1069" s="33">
        <v>2.5</v>
      </c>
    </row>
  </sheetData>
  <autoFilter ref="A2:AA1069" xr:uid="{00000000-0009-0000-0000-000001000000}"/>
  <phoneticPr fontId="3" type="noConversion"/>
  <pageMargins left="0.7" right="0.7" top="0.78740157499999996" bottom="0.78740157499999996" header="0.3" footer="0.3"/>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J39"/>
  <sheetViews>
    <sheetView topLeftCell="AA1" workbookViewId="0">
      <selection activeCell="AF1" sqref="AF1"/>
    </sheetView>
  </sheetViews>
  <sheetFormatPr baseColWidth="10" defaultRowHeight="12.5" x14ac:dyDescent="0.25"/>
  <cols>
    <col min="1" max="1" width="46.453125" bestFit="1" customWidth="1"/>
    <col min="2" max="2" width="21.54296875" bestFit="1" customWidth="1"/>
    <col min="3" max="3" width="13.81640625" bestFit="1" customWidth="1"/>
    <col min="4" max="4" width="6.81640625" bestFit="1" customWidth="1"/>
    <col min="5" max="5" width="10.54296875" bestFit="1" customWidth="1"/>
    <col min="6" max="7" width="10.54296875" customWidth="1"/>
    <col min="8" max="8" width="10" bestFit="1" customWidth="1"/>
  </cols>
  <sheetData>
    <row r="1" spans="1:36" ht="13.5" x14ac:dyDescent="0.35">
      <c r="A1" s="6" t="s">
        <v>50</v>
      </c>
      <c r="B1" s="2" t="s">
        <v>49</v>
      </c>
      <c r="C1" s="2" t="s">
        <v>51</v>
      </c>
      <c r="D1" s="2" t="s">
        <v>52</v>
      </c>
      <c r="E1" s="2" t="s">
        <v>103</v>
      </c>
      <c r="F1" s="2" t="s">
        <v>151</v>
      </c>
      <c r="G1" s="2" t="s">
        <v>152</v>
      </c>
      <c r="H1" s="2">
        <v>2000</v>
      </c>
      <c r="I1" s="2">
        <v>2001</v>
      </c>
      <c r="J1" s="2">
        <v>2002</v>
      </c>
      <c r="K1" s="2">
        <v>2003</v>
      </c>
      <c r="L1" s="2">
        <v>2004</v>
      </c>
      <c r="M1" s="2">
        <v>2005</v>
      </c>
      <c r="N1" s="2">
        <v>2006</v>
      </c>
      <c r="O1" s="2">
        <v>2007</v>
      </c>
      <c r="P1" s="2">
        <v>2008</v>
      </c>
      <c r="Q1" s="2">
        <v>2009</v>
      </c>
      <c r="R1" s="2">
        <v>2010</v>
      </c>
      <c r="S1" s="2">
        <v>2011</v>
      </c>
      <c r="T1" s="2">
        <v>2012</v>
      </c>
      <c r="U1" s="2">
        <v>2013</v>
      </c>
      <c r="V1" s="2">
        <v>2014</v>
      </c>
      <c r="W1" s="2">
        <v>2015</v>
      </c>
      <c r="X1" s="2">
        <v>2016</v>
      </c>
      <c r="Y1" s="2">
        <v>2017</v>
      </c>
      <c r="Z1" s="2">
        <v>2018</v>
      </c>
      <c r="AA1" s="2">
        <v>2019</v>
      </c>
      <c r="AB1" s="2">
        <v>2020</v>
      </c>
      <c r="AC1" s="2">
        <v>2021</v>
      </c>
      <c r="AD1" s="2">
        <v>2022</v>
      </c>
      <c r="AE1" s="2">
        <v>2023</v>
      </c>
      <c r="AF1" s="2">
        <v>2024</v>
      </c>
      <c r="AG1" s="2">
        <v>2025</v>
      </c>
      <c r="AH1" s="2">
        <v>2026</v>
      </c>
    </row>
    <row r="2" spans="1:36" ht="13.5" x14ac:dyDescent="0.35">
      <c r="A2" s="7" t="s">
        <v>341</v>
      </c>
      <c r="B2" s="3" t="str">
        <f t="shared" ref="B2:B39" si="0">Merkmal</f>
        <v>Arbeitslosenquote</v>
      </c>
      <c r="C2" s="3" t="str">
        <f t="shared" ref="C2:C39" si="1">Merkmal_Quelle</f>
        <v>EU-Kommission, IWF</v>
      </c>
      <c r="D2" s="3" t="str">
        <f t="shared" ref="D2:D39" si="2">Merkmal_Einheit</f>
        <v>% der Erwerbsbevölkerung</v>
      </c>
      <c r="E2" s="3" t="e">
        <f t="shared" ref="E2:E39" si="3">VLOOKUP(Merkmal&amp;$A2,Daten,2,FALSE)</f>
        <v>#N/A</v>
      </c>
      <c r="F2" s="4">
        <f>IF(ISERROR($E2),0,INDEX(Daten,$E2,Daten!G$1))</f>
        <v>0</v>
      </c>
      <c r="G2" s="4">
        <f>IF(ISERROR($E2),0,INDEX(Daten,$E2,Daten!H$1))</f>
        <v>0</v>
      </c>
      <c r="H2" s="4">
        <f>IF(ISERROR($E2),0,INDEX(Daten,$E2,Daten!I$1))</f>
        <v>0</v>
      </c>
      <c r="I2" s="4">
        <f>IF(ISERROR($E2),0,INDEX(Daten,$E2,Daten!J$1))</f>
        <v>0</v>
      </c>
      <c r="J2" s="4">
        <f>IF(ISERROR($E2),0,INDEX(Daten,$E2,Daten!K$1))</f>
        <v>0</v>
      </c>
      <c r="K2" s="4">
        <f>IF(ISERROR($E2),0,INDEX(Daten,$E2,Daten!L$1))</f>
        <v>0</v>
      </c>
      <c r="L2" s="4">
        <f>IF(ISERROR($E2),0,INDEX(Daten,$E2,Daten!M$1))</f>
        <v>0</v>
      </c>
      <c r="M2" s="4">
        <f>IF(ISERROR($E2),0,INDEX(Daten,$E2,Daten!N$1))</f>
        <v>0</v>
      </c>
      <c r="N2" s="4">
        <f>IF(ISERROR($E2),0,INDEX(Daten,$E2,Daten!O$1))</f>
        <v>0</v>
      </c>
      <c r="O2" s="4">
        <f>IF(ISERROR($E2),0,INDEX(Daten,$E2,Daten!P$1))</f>
        <v>0</v>
      </c>
      <c r="P2" s="4">
        <f>IF(ISERROR($E2),0,INDEX(Daten,$E2,Daten!Q$1))</f>
        <v>0</v>
      </c>
      <c r="Q2" s="4">
        <f>IF(ISERROR($E2),0,INDEX(Daten,$E2,Daten!R$1))</f>
        <v>0</v>
      </c>
      <c r="R2" s="4">
        <f>IF(ISERROR($E2),0,INDEX(Daten,$E2,Daten!S$1))</f>
        <v>0</v>
      </c>
      <c r="S2" s="4">
        <f>IF(ISERROR($E2),0,INDEX(Daten,$E2,Daten!T$1))</f>
        <v>0</v>
      </c>
      <c r="T2" s="4">
        <f>IF(ISERROR($E2),0,INDEX(Daten,$E2,Daten!U$1))</f>
        <v>0</v>
      </c>
      <c r="U2" s="4">
        <f>IF(ISERROR($E2),0,INDEX(Daten,$E2,Daten!V$1))</f>
        <v>0</v>
      </c>
      <c r="V2" s="4">
        <f>IF(ISERROR($E2),0,INDEX(Daten,$E2,Daten!W$1))</f>
        <v>0</v>
      </c>
      <c r="W2" s="4">
        <f>IF(ISERROR($E2),0,INDEX(Daten,$E2,Daten!X$1))</f>
        <v>0</v>
      </c>
      <c r="X2" s="4">
        <f>IF(ISERROR($E2),0,INDEX(Daten,$E2,Daten!Y$1))</f>
        <v>0</v>
      </c>
      <c r="Y2" s="4">
        <f>IF(ISERROR($E2),0,INDEX(Daten,$E2,Daten!Z$1))</f>
        <v>0</v>
      </c>
      <c r="Z2" s="4">
        <f>IF(ISERROR($E2),0,INDEX(Daten,$E2,Daten!AA$1))</f>
        <v>0</v>
      </c>
      <c r="AA2" s="4">
        <f>IF(ISERROR($E2),0,INDEX(Daten,$E2,Daten!AB$1))</f>
        <v>0</v>
      </c>
      <c r="AB2" s="4">
        <f>IF(ISERROR($E2),0,INDEX(Daten,$E2,Daten!AC$1))</f>
        <v>0</v>
      </c>
      <c r="AC2" s="4">
        <f>IF(ISERROR($E2),0,INDEX(Daten,$E2,Daten!AD$1))</f>
        <v>0</v>
      </c>
      <c r="AD2" s="4">
        <f>IF(ISERROR($E2),0,INDEX(Daten,$E2,Daten!AE$1))</f>
        <v>0</v>
      </c>
      <c r="AE2" s="4">
        <f>IF(ISERROR($E2),0,INDEX(Daten,$E2,Daten!AF$1))</f>
        <v>0</v>
      </c>
      <c r="AF2" s="4">
        <f>IF(ISERROR($E2),0,INDEX(Daten,$E2,Daten!AG$1))</f>
        <v>0</v>
      </c>
      <c r="AG2" s="4">
        <f>IF(ISERROR($E2),0,INDEX(Daten,$E2,Daten!AH$1))</f>
        <v>0</v>
      </c>
      <c r="AH2" s="4">
        <f>IF(ISERROR($E2),0,INDEX(Daten,$E2,Daten!AI$1))</f>
        <v>0</v>
      </c>
      <c r="AI2" s="4"/>
      <c r="AJ2" s="4"/>
    </row>
    <row r="3" spans="1:36" ht="13.5" x14ac:dyDescent="0.35">
      <c r="A3" s="7" t="s">
        <v>9</v>
      </c>
      <c r="B3" s="3" t="str">
        <f t="shared" si="0"/>
        <v>Arbeitslosenquote</v>
      </c>
      <c r="C3" s="3" t="str">
        <f t="shared" si="1"/>
        <v>EU-Kommission, IWF</v>
      </c>
      <c r="D3" s="3" t="str">
        <f t="shared" si="2"/>
        <v>% der Erwerbsbevölkerung</v>
      </c>
      <c r="E3" s="3">
        <f t="shared" si="3"/>
        <v>61</v>
      </c>
      <c r="F3" s="4" t="str">
        <f>IF(ISERROR($E3),0,INDEX(Daten,$E3,Daten!G$1))</f>
        <v>2000</v>
      </c>
      <c r="G3" s="4" t="str">
        <f>IF(ISERROR($E3),0,INDEX(Daten,$E3,Daten!H$1))</f>
        <v>2026</v>
      </c>
      <c r="H3" s="4">
        <f>IF(ISERROR($E3),0,INDEX(Daten,$E3,Daten!I$1))</f>
        <v>7.1</v>
      </c>
      <c r="I3" s="4">
        <f>IF(ISERROR($E3),0,INDEX(Daten,$E3,Daten!J$1))</f>
        <v>6.7</v>
      </c>
      <c r="J3" s="4">
        <f>IF(ISERROR($E3),0,INDEX(Daten,$E3,Daten!K$1))</f>
        <v>7.6</v>
      </c>
      <c r="K3" s="4">
        <f>IF(ISERROR($E3),0,INDEX(Daten,$E3,Daten!L$1))</f>
        <v>8.3000000000000007</v>
      </c>
      <c r="L3" s="4">
        <f>IF(ISERROR($E3),0,INDEX(Daten,$E3,Daten!M$1))</f>
        <v>8.5</v>
      </c>
      <c r="M3" s="4">
        <f>IF(ISERROR($E3),0,INDEX(Daten,$E3,Daten!N$1))</f>
        <v>8.6</v>
      </c>
      <c r="N3" s="4">
        <f>IF(ISERROR($E3),0,INDEX(Daten,$E3,Daten!O$1))</f>
        <v>8.4</v>
      </c>
      <c r="O3" s="4">
        <f>IF(ISERROR($E3),0,INDEX(Daten,$E3,Daten!P$1))</f>
        <v>7.6</v>
      </c>
      <c r="P3" s="4">
        <f>IF(ISERROR($E3),0,INDEX(Daten,$E3,Daten!Q$1))</f>
        <v>7.1</v>
      </c>
      <c r="Q3" s="4">
        <f>IF(ISERROR($E3),0,INDEX(Daten,$E3,Daten!R$1))</f>
        <v>8</v>
      </c>
      <c r="R3" s="4">
        <f>IF(ISERROR($E3),0,INDEX(Daten,$E3,Daten!S$1))</f>
        <v>8.4</v>
      </c>
      <c r="S3" s="4">
        <f>IF(ISERROR($E3),0,INDEX(Daten,$E3,Daten!T$1))</f>
        <v>7.2</v>
      </c>
      <c r="T3" s="4">
        <f>IF(ISERROR($E3),0,INDEX(Daten,$E3,Daten!U$1))</f>
        <v>7.6</v>
      </c>
      <c r="U3" s="4">
        <f>IF(ISERROR($E3),0,INDEX(Daten,$E3,Daten!V$1))</f>
        <v>8.6</v>
      </c>
      <c r="V3" s="4">
        <f>IF(ISERROR($E3),0,INDEX(Daten,$E3,Daten!W$1))</f>
        <v>8.6999999999999993</v>
      </c>
      <c r="W3" s="4">
        <f>IF(ISERROR($E3),0,INDEX(Daten,$E3,Daten!X$1))</f>
        <v>8.6999999999999993</v>
      </c>
      <c r="X3" s="4">
        <f>IF(ISERROR($E3),0,INDEX(Daten,$E3,Daten!Y$1))</f>
        <v>7.9</v>
      </c>
      <c r="Y3" s="4">
        <f>IF(ISERROR($E3),0,INDEX(Daten,$E3,Daten!Z$1))</f>
        <v>7.2</v>
      </c>
      <c r="Z3" s="4">
        <f>IF(ISERROR($E3),0,INDEX(Daten,$E3,Daten!AA$1))</f>
        <v>6</v>
      </c>
      <c r="AA3" s="4">
        <f>IF(ISERROR($E3),0,INDEX(Daten,$E3,Daten!AB$1))</f>
        <v>5.5</v>
      </c>
      <c r="AB3" s="4">
        <f>IF(ISERROR($E3),0,INDEX(Daten,$E3,Daten!AC$1))</f>
        <v>5.8</v>
      </c>
      <c r="AC3" s="4">
        <f>IF(ISERROR($E3),0,INDEX(Daten,$E3,Daten!AD$1))</f>
        <v>6.3</v>
      </c>
      <c r="AD3" s="4">
        <f>IF(ISERROR($E3),0,INDEX(Daten,$E3,Daten!AE$1))</f>
        <v>5.6</v>
      </c>
      <c r="AE3" s="4">
        <f>IF(ISERROR($E3),0,INDEX(Daten,$E3,Daten!AF$1))</f>
        <v>5.5</v>
      </c>
      <c r="AF3" s="4">
        <f>IF(ISERROR($E3),0,INDEX(Daten,$E3,Daten!AG$1))</f>
        <v>5.6</v>
      </c>
      <c r="AG3" s="4">
        <f>IF(ISERROR($E3),0,INDEX(Daten,$E3,Daten!AH$1))</f>
        <v>5.7</v>
      </c>
      <c r="AH3" s="4">
        <f>IF(ISERROR($E3),0,INDEX(Daten,$E3,Daten!AI$1))</f>
        <v>5.6</v>
      </c>
      <c r="AI3" s="4"/>
      <c r="AJ3" s="4"/>
    </row>
    <row r="4" spans="1:36" ht="13.5" x14ac:dyDescent="0.35">
      <c r="A4" s="7" t="s">
        <v>25</v>
      </c>
      <c r="B4" s="3" t="str">
        <f t="shared" si="0"/>
        <v>Arbeitslosenquote</v>
      </c>
      <c r="C4" s="3" t="str">
        <f t="shared" si="1"/>
        <v>EU-Kommission, IWF</v>
      </c>
      <c r="D4" s="3" t="str">
        <f t="shared" si="2"/>
        <v>% der Erwerbsbevölkerung</v>
      </c>
      <c r="E4" s="3">
        <f t="shared" si="3"/>
        <v>62</v>
      </c>
      <c r="F4" s="4" t="str">
        <f>IF(ISERROR($E4),0,INDEX(Daten,$E4,Daten!G$1))</f>
        <v>2000</v>
      </c>
      <c r="G4" s="4" t="str">
        <f>IF(ISERROR($E4),0,INDEX(Daten,$E4,Daten!H$1))</f>
        <v>2026</v>
      </c>
      <c r="H4" s="4">
        <f>IF(ISERROR($E4),0,INDEX(Daten,$E4,Daten!I$1))</f>
        <v>19.600000000000001</v>
      </c>
      <c r="I4" s="4">
        <f>IF(ISERROR($E4),0,INDEX(Daten,$E4,Daten!J$1))</f>
        <v>23.6</v>
      </c>
      <c r="J4" s="4">
        <f>IF(ISERROR($E4),0,INDEX(Daten,$E4,Daten!K$1))</f>
        <v>21.1</v>
      </c>
      <c r="K4" s="4">
        <f>IF(ISERROR($E4),0,INDEX(Daten,$E4,Daten!L$1))</f>
        <v>15.9</v>
      </c>
      <c r="L4" s="4">
        <f>IF(ISERROR($E4),0,INDEX(Daten,$E4,Daten!M$1))</f>
        <v>14.1</v>
      </c>
      <c r="M4" s="4">
        <f>IF(ISERROR($E4),0,INDEX(Daten,$E4,Daten!N$1))</f>
        <v>11.7</v>
      </c>
      <c r="N4" s="4">
        <f>IF(ISERROR($E4),0,INDEX(Daten,$E4,Daten!O$1))</f>
        <v>10.5</v>
      </c>
      <c r="O4" s="4">
        <f>IF(ISERROR($E4),0,INDEX(Daten,$E4,Daten!P$1))</f>
        <v>8</v>
      </c>
      <c r="P4" s="4">
        <f>IF(ISERROR($E4),0,INDEX(Daten,$E4,Daten!Q$1))</f>
        <v>6.5</v>
      </c>
      <c r="Q4" s="4">
        <f>IF(ISERROR($E4),0,INDEX(Daten,$E4,Daten!R$1))</f>
        <v>7.9</v>
      </c>
      <c r="R4" s="4">
        <f>IF(ISERROR($E4),0,INDEX(Daten,$E4,Daten!S$1))</f>
        <v>11.3</v>
      </c>
      <c r="S4" s="4">
        <f>IF(ISERROR($E4),0,INDEX(Daten,$E4,Daten!T$1))</f>
        <v>12.3</v>
      </c>
      <c r="T4" s="4">
        <f>IF(ISERROR($E4),0,INDEX(Daten,$E4,Daten!U$1))</f>
        <v>13.3</v>
      </c>
      <c r="U4" s="4">
        <f>IF(ISERROR($E4),0,INDEX(Daten,$E4,Daten!V$1))</f>
        <v>13.9</v>
      </c>
      <c r="V4" s="4">
        <f>IF(ISERROR($E4),0,INDEX(Daten,$E4,Daten!W$1))</f>
        <v>12.4</v>
      </c>
      <c r="W4" s="4">
        <f>IF(ISERROR($E4),0,INDEX(Daten,$E4,Daten!X$1))</f>
        <v>10.1</v>
      </c>
      <c r="X4" s="4">
        <f>IF(ISERROR($E4),0,INDEX(Daten,$E4,Daten!Y$1))</f>
        <v>8.6</v>
      </c>
      <c r="Y4" s="4">
        <f>IF(ISERROR($E4),0,INDEX(Daten,$E4,Daten!Z$1))</f>
        <v>7.2</v>
      </c>
      <c r="Z4" s="4">
        <f>IF(ISERROR($E4),0,INDEX(Daten,$E4,Daten!AA$1))</f>
        <v>6.2</v>
      </c>
      <c r="AA4" s="4">
        <f>IF(ISERROR($E4),0,INDEX(Daten,$E4,Daten!AB$1))</f>
        <v>5.2</v>
      </c>
      <c r="AB4" s="4">
        <f>IF(ISERROR($E4),0,INDEX(Daten,$E4,Daten!AC$1))</f>
        <v>6.1</v>
      </c>
      <c r="AC4" s="4">
        <f>IF(ISERROR($E4),0,INDEX(Daten,$E4,Daten!AD$1))</f>
        <v>5.2</v>
      </c>
      <c r="AD4" s="4">
        <f>IF(ISERROR($E4),0,INDEX(Daten,$E4,Daten!AE$1))</f>
        <v>4.2</v>
      </c>
      <c r="AE4" s="4">
        <f>IF(ISERROR($E4),0,INDEX(Daten,$E4,Daten!AF$1))</f>
        <v>4.3</v>
      </c>
      <c r="AF4" s="4">
        <f>IF(ISERROR($E4),0,INDEX(Daten,$E4,Daten!AG$1))</f>
        <v>4.3</v>
      </c>
      <c r="AG4" s="4">
        <f>IF(ISERROR($E4),0,INDEX(Daten,$E4,Daten!AH$1))</f>
        <v>4</v>
      </c>
      <c r="AH4" s="4">
        <f>IF(ISERROR($E4),0,INDEX(Daten,$E4,Daten!AI$1))</f>
        <v>3.8</v>
      </c>
      <c r="AI4" s="4"/>
      <c r="AJ4" s="4"/>
    </row>
    <row r="5" spans="1:36" ht="13.5" x14ac:dyDescent="0.35">
      <c r="A5" s="7" t="s">
        <v>5</v>
      </c>
      <c r="B5" s="3" t="str">
        <f t="shared" si="0"/>
        <v>Arbeitslosenquote</v>
      </c>
      <c r="C5" s="3" t="str">
        <f t="shared" si="1"/>
        <v>EU-Kommission, IWF</v>
      </c>
      <c r="D5" s="3" t="str">
        <f t="shared" si="2"/>
        <v>% der Erwerbsbevölkerung</v>
      </c>
      <c r="E5" s="3">
        <f t="shared" si="3"/>
        <v>63</v>
      </c>
      <c r="F5" s="4" t="str">
        <f>IF(ISERROR($E5),0,INDEX(Daten,$E5,Daten!G$1))</f>
        <v>2000</v>
      </c>
      <c r="G5" s="4" t="str">
        <f>IF(ISERROR($E5),0,INDEX(Daten,$E5,Daten!H$1))</f>
        <v>2026</v>
      </c>
      <c r="H5" s="4">
        <f>IF(ISERROR($E5),0,INDEX(Daten,$E5,Daten!I$1))</f>
        <v>4.5999999999999996</v>
      </c>
      <c r="I5" s="4">
        <f>IF(ISERROR($E5),0,INDEX(Daten,$E5,Daten!J$1))</f>
        <v>4.5999999999999996</v>
      </c>
      <c r="J5" s="4">
        <f>IF(ISERROR($E5),0,INDEX(Daten,$E5,Daten!K$1))</f>
        <v>4.5999999999999996</v>
      </c>
      <c r="K5" s="4">
        <f>IF(ISERROR($E5),0,INDEX(Daten,$E5,Daten!L$1))</f>
        <v>5.4</v>
      </c>
      <c r="L5" s="4">
        <f>IF(ISERROR($E5),0,INDEX(Daten,$E5,Daten!M$1))</f>
        <v>5.5</v>
      </c>
      <c r="M5" s="4">
        <f>IF(ISERROR($E5),0,INDEX(Daten,$E5,Daten!N$1))</f>
        <v>4.8</v>
      </c>
      <c r="N5" s="4">
        <f>IF(ISERROR($E5),0,INDEX(Daten,$E5,Daten!O$1))</f>
        <v>3.9</v>
      </c>
      <c r="O5" s="4">
        <f>IF(ISERROR($E5),0,INDEX(Daten,$E5,Daten!P$1))</f>
        <v>3.8</v>
      </c>
      <c r="P5" s="4">
        <f>IF(ISERROR($E5),0,INDEX(Daten,$E5,Daten!Q$1))</f>
        <v>3.7</v>
      </c>
      <c r="Q5" s="4">
        <f>IF(ISERROR($E5),0,INDEX(Daten,$E5,Daten!R$1))</f>
        <v>6.4</v>
      </c>
      <c r="R5" s="4">
        <f>IF(ISERROR($E5),0,INDEX(Daten,$E5,Daten!S$1))</f>
        <v>7.7</v>
      </c>
      <c r="S5" s="4">
        <f>IF(ISERROR($E5),0,INDEX(Daten,$E5,Daten!T$1))</f>
        <v>7.8</v>
      </c>
      <c r="T5" s="4">
        <f>IF(ISERROR($E5),0,INDEX(Daten,$E5,Daten!U$1))</f>
        <v>7.8</v>
      </c>
      <c r="U5" s="4">
        <f>IF(ISERROR($E5),0,INDEX(Daten,$E5,Daten!V$1))</f>
        <v>7.4</v>
      </c>
      <c r="V5" s="4">
        <f>IF(ISERROR($E5),0,INDEX(Daten,$E5,Daten!W$1))</f>
        <v>6.9</v>
      </c>
      <c r="W5" s="4">
        <f>IF(ISERROR($E5),0,INDEX(Daten,$E5,Daten!X$1))</f>
        <v>6.3</v>
      </c>
      <c r="X5" s="4">
        <f>IF(ISERROR($E5),0,INDEX(Daten,$E5,Daten!Y$1))</f>
        <v>6</v>
      </c>
      <c r="Y5" s="4">
        <f>IF(ISERROR($E5),0,INDEX(Daten,$E5,Daten!Z$1))</f>
        <v>5.8</v>
      </c>
      <c r="Z5" s="4">
        <f>IF(ISERROR($E5),0,INDEX(Daten,$E5,Daten!AA$1))</f>
        <v>5.0999999999999996</v>
      </c>
      <c r="AA5" s="4">
        <f>IF(ISERROR($E5),0,INDEX(Daten,$E5,Daten!AB$1))</f>
        <v>5</v>
      </c>
      <c r="AB5" s="4">
        <f>IF(ISERROR($E5),0,INDEX(Daten,$E5,Daten!AC$1))</f>
        <v>5.6</v>
      </c>
      <c r="AC5" s="4">
        <f>IF(ISERROR($E5),0,INDEX(Daten,$E5,Daten!AD$1))</f>
        <v>5.0999999999999996</v>
      </c>
      <c r="AD5" s="4">
        <f>IF(ISERROR($E5),0,INDEX(Daten,$E5,Daten!AE$1))</f>
        <v>4.5</v>
      </c>
      <c r="AE5" s="4">
        <f>IF(ISERROR($E5),0,INDEX(Daten,$E5,Daten!AF$1))</f>
        <v>5.0999999999999996</v>
      </c>
      <c r="AF5" s="4">
        <f>IF(ISERROR($E5),0,INDEX(Daten,$E5,Daten!AG$1))</f>
        <v>5.8</v>
      </c>
      <c r="AG5" s="4">
        <f>IF(ISERROR($E5),0,INDEX(Daten,$E5,Daten!AH$1))</f>
        <v>5.8</v>
      </c>
      <c r="AH5" s="4">
        <f>IF(ISERROR($E5),0,INDEX(Daten,$E5,Daten!AI$1))</f>
        <v>5.8</v>
      </c>
      <c r="AI5" s="4"/>
      <c r="AJ5" s="4"/>
    </row>
    <row r="6" spans="1:36" ht="13.5" x14ac:dyDescent="0.35">
      <c r="A6" s="7" t="s">
        <v>2</v>
      </c>
      <c r="B6" s="3" t="str">
        <f t="shared" si="0"/>
        <v>Arbeitslosenquote</v>
      </c>
      <c r="C6" s="3" t="str">
        <f t="shared" si="1"/>
        <v>EU-Kommission, IWF</v>
      </c>
      <c r="D6" s="3" t="str">
        <f t="shared" si="2"/>
        <v>% der Erwerbsbevölkerung</v>
      </c>
      <c r="E6" s="3">
        <f t="shared" si="3"/>
        <v>64</v>
      </c>
      <c r="F6" s="4" t="str">
        <f>IF(ISERROR($E6),0,INDEX(Daten,$E6,Daten!G$1))</f>
        <v>2000</v>
      </c>
      <c r="G6" s="4" t="str">
        <f>IF(ISERROR($E6),0,INDEX(Daten,$E6,Daten!H$1))</f>
        <v>2026</v>
      </c>
      <c r="H6" s="4">
        <f>IF(ISERROR($E6),0,INDEX(Daten,$E6,Daten!I$1))</f>
        <v>7.4</v>
      </c>
      <c r="I6" s="4">
        <f>IF(ISERROR($E6),0,INDEX(Daten,$E6,Daten!J$1))</f>
        <v>7.5</v>
      </c>
      <c r="J6" s="4">
        <f>IF(ISERROR($E6),0,INDEX(Daten,$E6,Daten!K$1))</f>
        <v>8.1999999999999993</v>
      </c>
      <c r="K6" s="4">
        <f>IF(ISERROR($E6),0,INDEX(Daten,$E6,Daten!L$1))</f>
        <v>9.3000000000000007</v>
      </c>
      <c r="L6" s="4">
        <f>IF(ISERROR($E6),0,INDEX(Daten,$E6,Daten!M$1))</f>
        <v>10.199999999999999</v>
      </c>
      <c r="M6" s="4">
        <f>IF(ISERROR($E6),0,INDEX(Daten,$E6,Daten!N$1))</f>
        <v>10.5</v>
      </c>
      <c r="N6" s="4">
        <f>IF(ISERROR($E6),0,INDEX(Daten,$E6,Daten!O$1))</f>
        <v>9.6</v>
      </c>
      <c r="O6" s="4">
        <f>IF(ISERROR($E6),0,INDEX(Daten,$E6,Daten!P$1))</f>
        <v>8.1</v>
      </c>
      <c r="P6" s="4">
        <f>IF(ISERROR($E6),0,INDEX(Daten,$E6,Daten!Q$1))</f>
        <v>7</v>
      </c>
      <c r="Q6" s="4">
        <f>IF(ISERROR($E6),0,INDEX(Daten,$E6,Daten!R$1))</f>
        <v>7.3</v>
      </c>
      <c r="R6" s="4">
        <f>IF(ISERROR($E6),0,INDEX(Daten,$E6,Daten!S$1))</f>
        <v>6.6</v>
      </c>
      <c r="S6" s="4">
        <f>IF(ISERROR($E6),0,INDEX(Daten,$E6,Daten!T$1))</f>
        <v>5.5</v>
      </c>
      <c r="T6" s="4">
        <f>IF(ISERROR($E6),0,INDEX(Daten,$E6,Daten!U$1))</f>
        <v>5.0999999999999996</v>
      </c>
      <c r="U6" s="4">
        <f>IF(ISERROR($E6),0,INDEX(Daten,$E6,Daten!V$1))</f>
        <v>5</v>
      </c>
      <c r="V6" s="4">
        <f>IF(ISERROR($E6),0,INDEX(Daten,$E6,Daten!W$1))</f>
        <v>4.7</v>
      </c>
      <c r="W6" s="4">
        <f>IF(ISERROR($E6),0,INDEX(Daten,$E6,Daten!X$1))</f>
        <v>4.4000000000000004</v>
      </c>
      <c r="X6" s="4">
        <f>IF(ISERROR($E6),0,INDEX(Daten,$E6,Daten!Y$1))</f>
        <v>3.9</v>
      </c>
      <c r="Y6" s="4">
        <f>IF(ISERROR($E6),0,INDEX(Daten,$E6,Daten!Z$1))</f>
        <v>3.6</v>
      </c>
      <c r="Z6" s="4">
        <f>IF(ISERROR($E6),0,INDEX(Daten,$E6,Daten!AA$1))</f>
        <v>3.2</v>
      </c>
      <c r="AA6" s="4">
        <f>IF(ISERROR($E6),0,INDEX(Daten,$E6,Daten!AB$1))</f>
        <v>3</v>
      </c>
      <c r="AB6" s="4">
        <f>IF(ISERROR($E6),0,INDEX(Daten,$E6,Daten!AC$1))</f>
        <v>3.7</v>
      </c>
      <c r="AC6" s="4">
        <f>IF(ISERROR($E6),0,INDEX(Daten,$E6,Daten!AD$1))</f>
        <v>3.7</v>
      </c>
      <c r="AD6" s="4">
        <f>IF(ISERROR($E6),0,INDEX(Daten,$E6,Daten!AE$1))</f>
        <v>3.2</v>
      </c>
      <c r="AE6" s="4">
        <f>IF(ISERROR($E6),0,INDEX(Daten,$E6,Daten!AF$1))</f>
        <v>3.1</v>
      </c>
      <c r="AF6" s="4">
        <f>IF(ISERROR($E6),0,INDEX(Daten,$E6,Daten!AG$1))</f>
        <v>3.3</v>
      </c>
      <c r="AG6" s="4">
        <f>IF(ISERROR($E6),0,INDEX(Daten,$E6,Daten!AH$1))</f>
        <v>3.3</v>
      </c>
      <c r="AH6" s="4">
        <f>IF(ISERROR($E6),0,INDEX(Daten,$E6,Daten!AI$1))</f>
        <v>3.4</v>
      </c>
      <c r="AI6" s="4"/>
      <c r="AJ6" s="4"/>
    </row>
    <row r="7" spans="1:36" ht="13.5" x14ac:dyDescent="0.35">
      <c r="A7" s="7" t="s">
        <v>18</v>
      </c>
      <c r="B7" s="3" t="str">
        <f t="shared" si="0"/>
        <v>Arbeitslosenquote</v>
      </c>
      <c r="C7" s="3" t="str">
        <f t="shared" si="1"/>
        <v>EU-Kommission, IWF</v>
      </c>
      <c r="D7" s="3" t="str">
        <f t="shared" si="2"/>
        <v>% der Erwerbsbevölkerung</v>
      </c>
      <c r="E7" s="3">
        <f t="shared" si="3"/>
        <v>65</v>
      </c>
      <c r="F7" s="4" t="str">
        <f>IF(ISERROR($E7),0,INDEX(Daten,$E7,Daten!G$1))</f>
        <v>2000</v>
      </c>
      <c r="G7" s="4" t="str">
        <f>IF(ISERROR($E7),0,INDEX(Daten,$E7,Daten!H$1))</f>
        <v>2026</v>
      </c>
      <c r="H7" s="4">
        <f>IF(ISERROR($E7),0,INDEX(Daten,$E7,Daten!I$1))</f>
        <v>14.6</v>
      </c>
      <c r="I7" s="4">
        <f>IF(ISERROR($E7),0,INDEX(Daten,$E7,Daten!J$1))</f>
        <v>13</v>
      </c>
      <c r="J7" s="4">
        <f>IF(ISERROR($E7),0,INDEX(Daten,$E7,Daten!K$1))</f>
        <v>11.2</v>
      </c>
      <c r="K7" s="4">
        <f>IF(ISERROR($E7),0,INDEX(Daten,$E7,Daten!L$1))</f>
        <v>10.3</v>
      </c>
      <c r="L7" s="4">
        <f>IF(ISERROR($E7),0,INDEX(Daten,$E7,Daten!M$1))</f>
        <v>10.1</v>
      </c>
      <c r="M7" s="4">
        <f>IF(ISERROR($E7),0,INDEX(Daten,$E7,Daten!N$1))</f>
        <v>8</v>
      </c>
      <c r="N7" s="4">
        <f>IF(ISERROR($E7),0,INDEX(Daten,$E7,Daten!O$1))</f>
        <v>5.9</v>
      </c>
      <c r="O7" s="4">
        <f>IF(ISERROR($E7),0,INDEX(Daten,$E7,Daten!P$1))</f>
        <v>4.5999999999999996</v>
      </c>
      <c r="P7" s="4">
        <f>IF(ISERROR($E7),0,INDEX(Daten,$E7,Daten!Q$1))</f>
        <v>5.5</v>
      </c>
      <c r="Q7" s="4">
        <f>IF(ISERROR($E7),0,INDEX(Daten,$E7,Daten!R$1))</f>
        <v>13.5</v>
      </c>
      <c r="R7" s="4">
        <f>IF(ISERROR($E7),0,INDEX(Daten,$E7,Daten!S$1))</f>
        <v>16.600000000000001</v>
      </c>
      <c r="S7" s="4">
        <f>IF(ISERROR($E7),0,INDEX(Daten,$E7,Daten!T$1))</f>
        <v>12.3</v>
      </c>
      <c r="T7" s="4">
        <f>IF(ISERROR($E7),0,INDEX(Daten,$E7,Daten!U$1))</f>
        <v>9.9</v>
      </c>
      <c r="U7" s="4">
        <f>IF(ISERROR($E7),0,INDEX(Daten,$E7,Daten!V$1))</f>
        <v>8.6</v>
      </c>
      <c r="V7" s="4">
        <f>IF(ISERROR($E7),0,INDEX(Daten,$E7,Daten!W$1))</f>
        <v>7.3</v>
      </c>
      <c r="W7" s="4">
        <f>IF(ISERROR($E7),0,INDEX(Daten,$E7,Daten!X$1))</f>
        <v>6.4</v>
      </c>
      <c r="X7" s="4">
        <f>IF(ISERROR($E7),0,INDEX(Daten,$E7,Daten!Y$1))</f>
        <v>6.8</v>
      </c>
      <c r="Y7" s="4">
        <f>IF(ISERROR($E7),0,INDEX(Daten,$E7,Daten!Z$1))</f>
        <v>5.8</v>
      </c>
      <c r="Z7" s="4">
        <f>IF(ISERROR($E7),0,INDEX(Daten,$E7,Daten!AA$1))</f>
        <v>5.4</v>
      </c>
      <c r="AA7" s="4">
        <f>IF(ISERROR($E7),0,INDEX(Daten,$E7,Daten!AB$1))</f>
        <v>4.5</v>
      </c>
      <c r="AB7" s="4">
        <f>IF(ISERROR($E7),0,INDEX(Daten,$E7,Daten!AC$1))</f>
        <v>6.9</v>
      </c>
      <c r="AC7" s="4">
        <f>IF(ISERROR($E7),0,INDEX(Daten,$E7,Daten!AD$1))</f>
        <v>6.2</v>
      </c>
      <c r="AD7" s="4">
        <f>IF(ISERROR($E7),0,INDEX(Daten,$E7,Daten!AE$1))</f>
        <v>5.6</v>
      </c>
      <c r="AE7" s="4">
        <f>IF(ISERROR($E7),0,INDEX(Daten,$E7,Daten!AF$1))</f>
        <v>6.4</v>
      </c>
      <c r="AF7" s="4">
        <f>IF(ISERROR($E7),0,INDEX(Daten,$E7,Daten!AG$1))</f>
        <v>7.5</v>
      </c>
      <c r="AG7" s="4">
        <f>IF(ISERROR($E7),0,INDEX(Daten,$E7,Daten!AH$1))</f>
        <v>7.7</v>
      </c>
      <c r="AH7" s="4">
        <f>IF(ISERROR($E7),0,INDEX(Daten,$E7,Daten!AI$1))</f>
        <v>7.2</v>
      </c>
      <c r="AI7" s="4"/>
      <c r="AJ7" s="4"/>
    </row>
    <row r="8" spans="1:36" ht="13.5" x14ac:dyDescent="0.35">
      <c r="A8" s="7" t="s">
        <v>14</v>
      </c>
      <c r="B8" s="3" t="str">
        <f t="shared" si="0"/>
        <v>Arbeitslosenquote</v>
      </c>
      <c r="C8" s="3" t="str">
        <f t="shared" si="1"/>
        <v>EU-Kommission, IWF</v>
      </c>
      <c r="D8" s="3" t="str">
        <f t="shared" si="2"/>
        <v>% der Erwerbsbevölkerung</v>
      </c>
      <c r="E8" s="3">
        <f t="shared" si="3"/>
        <v>67</v>
      </c>
      <c r="F8" s="4" t="str">
        <f>IF(ISERROR($E8),0,INDEX(Daten,$E8,Daten!G$1))</f>
        <v>2000</v>
      </c>
      <c r="G8" s="4" t="str">
        <f>IF(ISERROR($E8),0,INDEX(Daten,$E8,Daten!H$1))</f>
        <v>2026</v>
      </c>
      <c r="H8" s="4">
        <f>IF(ISERROR($E8),0,INDEX(Daten,$E8,Daten!I$1))</f>
        <v>9.9</v>
      </c>
      <c r="I8" s="4">
        <f>IF(ISERROR($E8),0,INDEX(Daten,$E8,Daten!J$1))</f>
        <v>9.1999999999999993</v>
      </c>
      <c r="J8" s="4">
        <f>IF(ISERROR($E8),0,INDEX(Daten,$E8,Daten!K$1))</f>
        <v>9.1999999999999993</v>
      </c>
      <c r="K8" s="4">
        <f>IF(ISERROR($E8),0,INDEX(Daten,$E8,Daten!L$1))</f>
        <v>9.1</v>
      </c>
      <c r="L8" s="4">
        <f>IF(ISERROR($E8),0,INDEX(Daten,$E8,Daten!M$1))</f>
        <v>8.9</v>
      </c>
      <c r="M8" s="4">
        <f>IF(ISERROR($E8),0,INDEX(Daten,$E8,Daten!N$1))</f>
        <v>8.5</v>
      </c>
      <c r="N8" s="4">
        <f>IF(ISERROR($E8),0,INDEX(Daten,$E8,Daten!O$1))</f>
        <v>7.8</v>
      </c>
      <c r="O8" s="4">
        <f>IF(ISERROR($E8),0,INDEX(Daten,$E8,Daten!P$1))</f>
        <v>7</v>
      </c>
      <c r="P8" s="4">
        <f>IF(ISERROR($E8),0,INDEX(Daten,$E8,Daten!Q$1))</f>
        <v>6.5</v>
      </c>
      <c r="Q8" s="4">
        <f>IF(ISERROR($E8),0,INDEX(Daten,$E8,Daten!R$1))</f>
        <v>8.3000000000000007</v>
      </c>
      <c r="R8" s="4">
        <f>IF(ISERROR($E8),0,INDEX(Daten,$E8,Daten!S$1))</f>
        <v>8.6</v>
      </c>
      <c r="S8" s="4">
        <f>IF(ISERROR($E8),0,INDEX(Daten,$E8,Daten!T$1))</f>
        <v>8</v>
      </c>
      <c r="T8" s="4">
        <f>IF(ISERROR($E8),0,INDEX(Daten,$E8,Daten!U$1))</f>
        <v>7.9</v>
      </c>
      <c r="U8" s="4">
        <f>IF(ISERROR($E8),0,INDEX(Daten,$E8,Daten!V$1))</f>
        <v>8.3000000000000007</v>
      </c>
      <c r="V8" s="4">
        <f>IF(ISERROR($E8),0,INDEX(Daten,$E8,Daten!W$1))</f>
        <v>8.6999999999999993</v>
      </c>
      <c r="W8" s="4">
        <f>IF(ISERROR($E8),0,INDEX(Daten,$E8,Daten!X$1))</f>
        <v>9.4</v>
      </c>
      <c r="X8" s="4">
        <f>IF(ISERROR($E8),0,INDEX(Daten,$E8,Daten!Y$1))</f>
        <v>8.9</v>
      </c>
      <c r="Y8" s="4">
        <f>IF(ISERROR($E8),0,INDEX(Daten,$E8,Daten!Z$1))</f>
        <v>8.6999999999999993</v>
      </c>
      <c r="Z8" s="4">
        <f>IF(ISERROR($E8),0,INDEX(Daten,$E8,Daten!AA$1))</f>
        <v>7.5</v>
      </c>
      <c r="AA8" s="4">
        <f>IF(ISERROR($E8),0,INDEX(Daten,$E8,Daten!AB$1))</f>
        <v>6.8</v>
      </c>
      <c r="AB8" s="4">
        <f>IF(ISERROR($E8),0,INDEX(Daten,$E8,Daten!AC$1))</f>
        <v>7.7</v>
      </c>
      <c r="AC8" s="4">
        <f>IF(ISERROR($E8),0,INDEX(Daten,$E8,Daten!AD$1))</f>
        <v>7.7</v>
      </c>
      <c r="AD8" s="4">
        <f>IF(ISERROR($E8),0,INDEX(Daten,$E8,Daten!AE$1))</f>
        <v>6.8</v>
      </c>
      <c r="AE8" s="4">
        <f>IF(ISERROR($E8),0,INDEX(Daten,$E8,Daten!AF$1))</f>
        <v>7.2</v>
      </c>
      <c r="AF8" s="4">
        <f>IF(ISERROR($E8),0,INDEX(Daten,$E8,Daten!AG$1))</f>
        <v>8.1999999999999993</v>
      </c>
      <c r="AG8" s="4">
        <f>IF(ISERROR($E8),0,INDEX(Daten,$E8,Daten!AH$1))</f>
        <v>7.9</v>
      </c>
      <c r="AH8" s="4">
        <f>IF(ISERROR($E8),0,INDEX(Daten,$E8,Daten!AI$1))</f>
        <v>7.5</v>
      </c>
      <c r="AI8" s="4"/>
      <c r="AJ8" s="4"/>
    </row>
    <row r="9" spans="1:36" ht="13.5" x14ac:dyDescent="0.35">
      <c r="A9" s="7" t="s">
        <v>0</v>
      </c>
      <c r="B9" s="3" t="str">
        <f t="shared" si="0"/>
        <v>Arbeitslosenquote</v>
      </c>
      <c r="C9" s="3" t="str">
        <f t="shared" si="1"/>
        <v>EU-Kommission, IWF</v>
      </c>
      <c r="D9" s="3" t="str">
        <f t="shared" si="2"/>
        <v>% der Erwerbsbevölkerung</v>
      </c>
      <c r="E9" s="3">
        <f t="shared" si="3"/>
        <v>68</v>
      </c>
      <c r="F9" s="4" t="str">
        <f>IF(ISERROR($E9),0,INDEX(Daten,$E9,Daten!G$1))</f>
        <v>2000</v>
      </c>
      <c r="G9" s="4" t="str">
        <f>IF(ISERROR($E9),0,INDEX(Daten,$E9,Daten!H$1))</f>
        <v>2026</v>
      </c>
      <c r="H9" s="4">
        <f>IF(ISERROR($E9),0,INDEX(Daten,$E9,Daten!I$1))</f>
        <v>8.6</v>
      </c>
      <c r="I9" s="4">
        <f>IF(ISERROR($E9),0,INDEX(Daten,$E9,Daten!J$1))</f>
        <v>7.8</v>
      </c>
      <c r="J9" s="4">
        <f>IF(ISERROR($E9),0,INDEX(Daten,$E9,Daten!K$1))</f>
        <v>7.9</v>
      </c>
      <c r="K9" s="4">
        <f>IF(ISERROR($E9),0,INDEX(Daten,$E9,Daten!L$1))</f>
        <v>8.5</v>
      </c>
      <c r="L9" s="4">
        <f>IF(ISERROR($E9),0,INDEX(Daten,$E9,Daten!M$1))</f>
        <v>8.9</v>
      </c>
      <c r="M9" s="4">
        <f>IF(ISERROR($E9),0,INDEX(Daten,$E9,Daten!N$1))</f>
        <v>8.9</v>
      </c>
      <c r="N9" s="4">
        <f>IF(ISERROR($E9),0,INDEX(Daten,$E9,Daten!O$1))</f>
        <v>8.8000000000000007</v>
      </c>
      <c r="O9" s="4">
        <f>IF(ISERROR($E9),0,INDEX(Daten,$E9,Daten!P$1))</f>
        <v>8</v>
      </c>
      <c r="P9" s="4">
        <f>IF(ISERROR($E9),0,INDEX(Daten,$E9,Daten!Q$1))</f>
        <v>7.4</v>
      </c>
      <c r="Q9" s="4">
        <f>IF(ISERROR($E9),0,INDEX(Daten,$E9,Daten!R$1))</f>
        <v>9.1</v>
      </c>
      <c r="R9" s="4">
        <f>IF(ISERROR($E9),0,INDEX(Daten,$E9,Daten!S$1))</f>
        <v>9.3000000000000007</v>
      </c>
      <c r="S9" s="4">
        <f>IF(ISERROR($E9),0,INDEX(Daten,$E9,Daten!T$1))</f>
        <v>9.1999999999999993</v>
      </c>
      <c r="T9" s="4">
        <f>IF(ISERROR($E9),0,INDEX(Daten,$E9,Daten!U$1))</f>
        <v>9.8000000000000007</v>
      </c>
      <c r="U9" s="4">
        <f>IF(ISERROR($E9),0,INDEX(Daten,$E9,Daten!V$1))</f>
        <v>10.3</v>
      </c>
      <c r="V9" s="4">
        <f>IF(ISERROR($E9),0,INDEX(Daten,$E9,Daten!W$1))</f>
        <v>10.3</v>
      </c>
      <c r="W9" s="4">
        <f>IF(ISERROR($E9),0,INDEX(Daten,$E9,Daten!X$1))</f>
        <v>10.3</v>
      </c>
      <c r="X9" s="4">
        <f>IF(ISERROR($E9),0,INDEX(Daten,$E9,Daten!Y$1))</f>
        <v>10.1</v>
      </c>
      <c r="Y9" s="4">
        <f>IF(ISERROR($E9),0,INDEX(Daten,$E9,Daten!Z$1))</f>
        <v>9.4</v>
      </c>
      <c r="Z9" s="4">
        <f>IF(ISERROR($E9),0,INDEX(Daten,$E9,Daten!AA$1))</f>
        <v>9</v>
      </c>
      <c r="AA9" s="4">
        <f>IF(ISERROR($E9),0,INDEX(Daten,$E9,Daten!AB$1))</f>
        <v>8.4</v>
      </c>
      <c r="AB9" s="4">
        <f>IF(ISERROR($E9),0,INDEX(Daten,$E9,Daten!AC$1))</f>
        <v>8</v>
      </c>
      <c r="AC9" s="4">
        <f>IF(ISERROR($E9),0,INDEX(Daten,$E9,Daten!AD$1))</f>
        <v>7.9</v>
      </c>
      <c r="AD9" s="4">
        <f>IF(ISERROR($E9),0,INDEX(Daten,$E9,Daten!AE$1))</f>
        <v>7.3</v>
      </c>
      <c r="AE9" s="4">
        <f>IF(ISERROR($E9),0,INDEX(Daten,$E9,Daten!AF$1))</f>
        <v>7.3</v>
      </c>
      <c r="AF9" s="4">
        <f>IF(ISERROR($E9),0,INDEX(Daten,$E9,Daten!AG$1))</f>
        <v>7.4</v>
      </c>
      <c r="AG9" s="4">
        <f>IF(ISERROR($E9),0,INDEX(Daten,$E9,Daten!AH$1))</f>
        <v>7.5</v>
      </c>
      <c r="AH9" s="4">
        <f>IF(ISERROR($E9),0,INDEX(Daten,$E9,Daten!AI$1))</f>
        <v>7.6</v>
      </c>
      <c r="AI9" s="4"/>
      <c r="AJ9" s="4"/>
    </row>
    <row r="10" spans="1:36" ht="13.5" x14ac:dyDescent="0.35">
      <c r="A10" s="7" t="s">
        <v>6</v>
      </c>
      <c r="B10" s="3" t="str">
        <f t="shared" si="0"/>
        <v>Arbeitslosenquote</v>
      </c>
      <c r="C10" s="3" t="str">
        <f t="shared" si="1"/>
        <v>EU-Kommission, IWF</v>
      </c>
      <c r="D10" s="3" t="str">
        <f t="shared" si="2"/>
        <v>% der Erwerbsbevölkerung</v>
      </c>
      <c r="E10" s="3">
        <f t="shared" si="3"/>
        <v>69</v>
      </c>
      <c r="F10" s="4" t="str">
        <f>IF(ISERROR($E10),0,INDEX(Daten,$E10,Daten!G$1))</f>
        <v>2000</v>
      </c>
      <c r="G10" s="4" t="str">
        <f>IF(ISERROR($E10),0,INDEX(Daten,$E10,Daten!H$1))</f>
        <v>2026</v>
      </c>
      <c r="H10" s="4">
        <f>IF(ISERROR($E10),0,INDEX(Daten,$E10,Daten!I$1))</f>
        <v>11.6</v>
      </c>
      <c r="I10" s="4">
        <f>IF(ISERROR($E10),0,INDEX(Daten,$E10,Daten!J$1))</f>
        <v>11</v>
      </c>
      <c r="J10" s="4">
        <f>IF(ISERROR($E10),0,INDEX(Daten,$E10,Daten!K$1))</f>
        <v>10.6</v>
      </c>
      <c r="K10" s="4">
        <f>IF(ISERROR($E10),0,INDEX(Daten,$E10,Daten!L$1))</f>
        <v>10</v>
      </c>
      <c r="L10" s="4">
        <f>IF(ISERROR($E10),0,INDEX(Daten,$E10,Daten!M$1))</f>
        <v>10.8</v>
      </c>
      <c r="M10" s="4">
        <f>IF(ISERROR($E10),0,INDEX(Daten,$E10,Daten!N$1))</f>
        <v>10.199999999999999</v>
      </c>
      <c r="N10" s="4">
        <f>IF(ISERROR($E10),0,INDEX(Daten,$E10,Daten!O$1))</f>
        <v>9.1999999999999993</v>
      </c>
      <c r="O10" s="4">
        <f>IF(ISERROR($E10),0,INDEX(Daten,$E10,Daten!P$1))</f>
        <v>8.6</v>
      </c>
      <c r="P10" s="4">
        <f>IF(ISERROR($E10),0,INDEX(Daten,$E10,Daten!Q$1))</f>
        <v>8</v>
      </c>
      <c r="Q10" s="4">
        <f>IF(ISERROR($E10),0,INDEX(Daten,$E10,Daten!R$1))</f>
        <v>9.8000000000000007</v>
      </c>
      <c r="R10" s="4">
        <f>IF(ISERROR($E10),0,INDEX(Daten,$E10,Daten!S$1))</f>
        <v>12.9</v>
      </c>
      <c r="S10" s="4">
        <f>IF(ISERROR($E10),0,INDEX(Daten,$E10,Daten!T$1))</f>
        <v>18.100000000000001</v>
      </c>
      <c r="T10" s="4">
        <f>IF(ISERROR($E10),0,INDEX(Daten,$E10,Daten!U$1))</f>
        <v>24.8</v>
      </c>
      <c r="U10" s="4">
        <f>IF(ISERROR($E10),0,INDEX(Daten,$E10,Daten!V$1))</f>
        <v>27.8</v>
      </c>
      <c r="V10" s="4">
        <f>IF(ISERROR($E10),0,INDEX(Daten,$E10,Daten!W$1))</f>
        <v>26.6</v>
      </c>
      <c r="W10" s="4">
        <f>IF(ISERROR($E10),0,INDEX(Daten,$E10,Daten!X$1))</f>
        <v>25</v>
      </c>
      <c r="X10" s="4">
        <f>IF(ISERROR($E10),0,INDEX(Daten,$E10,Daten!Y$1))</f>
        <v>23.9</v>
      </c>
      <c r="Y10" s="4">
        <f>IF(ISERROR($E10),0,INDEX(Daten,$E10,Daten!Z$1))</f>
        <v>21.8</v>
      </c>
      <c r="Z10" s="4">
        <f>IF(ISERROR($E10),0,INDEX(Daten,$E10,Daten!AA$1))</f>
        <v>19.7</v>
      </c>
      <c r="AA10" s="4">
        <f>IF(ISERROR($E10),0,INDEX(Daten,$E10,Daten!AB$1))</f>
        <v>17.899999999999999</v>
      </c>
      <c r="AB10" s="4">
        <f>IF(ISERROR($E10),0,INDEX(Daten,$E10,Daten!AC$1))</f>
        <v>17.600000000000001</v>
      </c>
      <c r="AC10" s="4">
        <f>IF(ISERROR($E10),0,INDEX(Daten,$E10,Daten!AD$1))</f>
        <v>14.7</v>
      </c>
      <c r="AD10" s="4">
        <f>IF(ISERROR($E10),0,INDEX(Daten,$E10,Daten!AE$1))</f>
        <v>12.5</v>
      </c>
      <c r="AE10" s="4">
        <f>IF(ISERROR($E10),0,INDEX(Daten,$E10,Daten!AF$1))</f>
        <v>11.1</v>
      </c>
      <c r="AF10" s="4">
        <f>IF(ISERROR($E10),0,INDEX(Daten,$E10,Daten!AG$1))</f>
        <v>10.4</v>
      </c>
      <c r="AG10" s="4">
        <f>IF(ISERROR($E10),0,INDEX(Daten,$E10,Daten!AH$1))</f>
        <v>9.8000000000000007</v>
      </c>
      <c r="AH10" s="4">
        <f>IF(ISERROR($E10),0,INDEX(Daten,$E10,Daten!AI$1))</f>
        <v>9.1999999999999993</v>
      </c>
      <c r="AI10" s="4"/>
      <c r="AJ10" s="4"/>
    </row>
    <row r="11" spans="1:36" ht="13.5" x14ac:dyDescent="0.35">
      <c r="A11" s="7" t="s">
        <v>4</v>
      </c>
      <c r="B11" s="3" t="str">
        <f t="shared" si="0"/>
        <v>Arbeitslosenquote</v>
      </c>
      <c r="C11" s="3" t="str">
        <f t="shared" si="1"/>
        <v>EU-Kommission, IWF</v>
      </c>
      <c r="D11" s="3" t="str">
        <f t="shared" si="2"/>
        <v>% der Erwerbsbevölkerung</v>
      </c>
      <c r="E11" s="3">
        <f t="shared" si="3"/>
        <v>70</v>
      </c>
      <c r="F11" s="4" t="str">
        <f>IF(ISERROR($E11),0,INDEX(Daten,$E11,Daten!G$1))</f>
        <v>2000</v>
      </c>
      <c r="G11" s="4" t="str">
        <f>IF(ISERROR($E11),0,INDEX(Daten,$E11,Daten!H$1))</f>
        <v>2026</v>
      </c>
      <c r="H11" s="4">
        <f>IF(ISERROR($E11),0,INDEX(Daten,$E11,Daten!I$1))</f>
        <v>4.5</v>
      </c>
      <c r="I11" s="4">
        <f>IF(ISERROR($E11),0,INDEX(Daten,$E11,Daten!J$1))</f>
        <v>4.2</v>
      </c>
      <c r="J11" s="4">
        <f>IF(ISERROR($E11),0,INDEX(Daten,$E11,Daten!K$1))</f>
        <v>4.7</v>
      </c>
      <c r="K11" s="4">
        <f>IF(ISERROR($E11),0,INDEX(Daten,$E11,Daten!L$1))</f>
        <v>4.8</v>
      </c>
      <c r="L11" s="4">
        <f>IF(ISERROR($E11),0,INDEX(Daten,$E11,Daten!M$1))</f>
        <v>4.7</v>
      </c>
      <c r="M11" s="4">
        <f>IF(ISERROR($E11),0,INDEX(Daten,$E11,Daten!N$1))</f>
        <v>4.5999999999999996</v>
      </c>
      <c r="N11" s="4">
        <f>IF(ISERROR($E11),0,INDEX(Daten,$E11,Daten!O$1))</f>
        <v>4.8</v>
      </c>
      <c r="O11" s="4">
        <f>IF(ISERROR($E11),0,INDEX(Daten,$E11,Daten!P$1))</f>
        <v>5</v>
      </c>
      <c r="P11" s="4">
        <f>IF(ISERROR($E11),0,INDEX(Daten,$E11,Daten!Q$1))</f>
        <v>6.8</v>
      </c>
      <c r="Q11" s="4">
        <f>IF(ISERROR($E11),0,INDEX(Daten,$E11,Daten!R$1))</f>
        <v>12.6</v>
      </c>
      <c r="R11" s="4">
        <f>IF(ISERROR($E11),0,INDEX(Daten,$E11,Daten!S$1))</f>
        <v>14.6</v>
      </c>
      <c r="S11" s="4">
        <f>IF(ISERROR($E11),0,INDEX(Daten,$E11,Daten!T$1))</f>
        <v>15.4</v>
      </c>
      <c r="T11" s="4">
        <f>IF(ISERROR($E11),0,INDEX(Daten,$E11,Daten!U$1))</f>
        <v>15.5</v>
      </c>
      <c r="U11" s="4">
        <f>IF(ISERROR($E11),0,INDEX(Daten,$E11,Daten!V$1))</f>
        <v>13.8</v>
      </c>
      <c r="V11" s="4">
        <f>IF(ISERROR($E11),0,INDEX(Daten,$E11,Daten!W$1))</f>
        <v>11.9</v>
      </c>
      <c r="W11" s="4">
        <f>IF(ISERROR($E11),0,INDEX(Daten,$E11,Daten!X$1))</f>
        <v>9.9</v>
      </c>
      <c r="X11" s="4">
        <f>IF(ISERROR($E11),0,INDEX(Daten,$E11,Daten!Y$1))</f>
        <v>8.4</v>
      </c>
      <c r="Y11" s="4">
        <f>IF(ISERROR($E11),0,INDEX(Daten,$E11,Daten!Z$1))</f>
        <v>6.7</v>
      </c>
      <c r="Z11" s="4">
        <f>IF(ISERROR($E11),0,INDEX(Daten,$E11,Daten!AA$1))</f>
        <v>5.8</v>
      </c>
      <c r="AA11" s="4">
        <f>IF(ISERROR($E11),0,INDEX(Daten,$E11,Daten!AB$1))</f>
        <v>5</v>
      </c>
      <c r="AB11" s="4">
        <f>IF(ISERROR($E11),0,INDEX(Daten,$E11,Daten!AC$1))</f>
        <v>5.9</v>
      </c>
      <c r="AC11" s="4">
        <f>IF(ISERROR($E11),0,INDEX(Daten,$E11,Daten!AD$1))</f>
        <v>6.2</v>
      </c>
      <c r="AD11" s="4">
        <f>IF(ISERROR($E11),0,INDEX(Daten,$E11,Daten!AE$1))</f>
        <v>4.5</v>
      </c>
      <c r="AE11" s="4">
        <f>IF(ISERROR($E11),0,INDEX(Daten,$E11,Daten!AF$1))</f>
        <v>4.3</v>
      </c>
      <c r="AF11" s="4">
        <f>IF(ISERROR($E11),0,INDEX(Daten,$E11,Daten!AG$1))</f>
        <v>4.4000000000000004</v>
      </c>
      <c r="AG11" s="4">
        <f>IF(ISERROR($E11),0,INDEX(Daten,$E11,Daten!AH$1))</f>
        <v>4.4000000000000004</v>
      </c>
      <c r="AH11" s="4">
        <f>IF(ISERROR($E11),0,INDEX(Daten,$E11,Daten!AI$1))</f>
        <v>4.5</v>
      </c>
      <c r="AI11" s="4"/>
      <c r="AJ11" s="4"/>
    </row>
    <row r="12" spans="1:36" ht="13.5" x14ac:dyDescent="0.35">
      <c r="A12" s="7" t="s">
        <v>11</v>
      </c>
      <c r="B12" s="3" t="str">
        <f t="shared" si="0"/>
        <v>Arbeitslosenquote</v>
      </c>
      <c r="C12" s="3" t="str">
        <f t="shared" si="1"/>
        <v>EU-Kommission, IWF</v>
      </c>
      <c r="D12" s="3" t="str">
        <f t="shared" si="2"/>
        <v>% der Erwerbsbevölkerung</v>
      </c>
      <c r="E12" s="3" t="e">
        <f t="shared" si="3"/>
        <v>#N/A</v>
      </c>
      <c r="F12" s="4">
        <f>IF(ISERROR($E12),0,INDEX(Daten,$E12,Daten!G$1))</f>
        <v>0</v>
      </c>
      <c r="G12" s="4">
        <f>IF(ISERROR($E12),0,INDEX(Daten,$E12,Daten!H$1))</f>
        <v>0</v>
      </c>
      <c r="H12" s="4">
        <f>IF(ISERROR($E12),0,INDEX(Daten,$E12,Daten!I$1))</f>
        <v>0</v>
      </c>
      <c r="I12" s="4">
        <f>IF(ISERROR($E12),0,INDEX(Daten,$E12,Daten!J$1))</f>
        <v>0</v>
      </c>
      <c r="J12" s="4">
        <f>IF(ISERROR($E12),0,INDEX(Daten,$E12,Daten!K$1))</f>
        <v>0</v>
      </c>
      <c r="K12" s="4">
        <f>IF(ISERROR($E12),0,INDEX(Daten,$E12,Daten!L$1))</f>
        <v>0</v>
      </c>
      <c r="L12" s="4">
        <f>IF(ISERROR($E12),0,INDEX(Daten,$E12,Daten!M$1))</f>
        <v>0</v>
      </c>
      <c r="M12" s="4">
        <f>IF(ISERROR($E12),0,INDEX(Daten,$E12,Daten!N$1))</f>
        <v>0</v>
      </c>
      <c r="N12" s="4">
        <f>IF(ISERROR($E12),0,INDEX(Daten,$E12,Daten!O$1))</f>
        <v>0</v>
      </c>
      <c r="O12" s="4">
        <f>IF(ISERROR($E12),0,INDEX(Daten,$E12,Daten!P$1))</f>
        <v>0</v>
      </c>
      <c r="P12" s="4">
        <f>IF(ISERROR($E12),0,INDEX(Daten,$E12,Daten!Q$1))</f>
        <v>0</v>
      </c>
      <c r="Q12" s="4">
        <f>IF(ISERROR($E12),0,INDEX(Daten,$E12,Daten!R$1))</f>
        <v>0</v>
      </c>
      <c r="R12" s="4">
        <f>IF(ISERROR($E12),0,INDEX(Daten,$E12,Daten!S$1))</f>
        <v>0</v>
      </c>
      <c r="S12" s="4">
        <f>IF(ISERROR($E12),0,INDEX(Daten,$E12,Daten!T$1))</f>
        <v>0</v>
      </c>
      <c r="T12" s="4">
        <f>IF(ISERROR($E12),0,INDEX(Daten,$E12,Daten!U$1))</f>
        <v>0</v>
      </c>
      <c r="U12" s="4">
        <f>IF(ISERROR($E12),0,INDEX(Daten,$E12,Daten!V$1))</f>
        <v>0</v>
      </c>
      <c r="V12" s="4">
        <f>IF(ISERROR($E12),0,INDEX(Daten,$E12,Daten!W$1))</f>
        <v>0</v>
      </c>
      <c r="W12" s="4">
        <f>IF(ISERROR($E12),0,INDEX(Daten,$E12,Daten!X$1))</f>
        <v>0</v>
      </c>
      <c r="X12" s="4">
        <f>IF(ISERROR($E12),0,INDEX(Daten,$E12,Daten!Y$1))</f>
        <v>0</v>
      </c>
      <c r="Y12" s="4">
        <f>IF(ISERROR($E12),0,INDEX(Daten,$E12,Daten!Z$1))</f>
        <v>0</v>
      </c>
      <c r="Z12" s="4">
        <f>IF(ISERROR($E12),0,INDEX(Daten,$E12,Daten!AA$1))</f>
        <v>0</v>
      </c>
      <c r="AA12" s="4">
        <f>IF(ISERROR($E12),0,INDEX(Daten,$E12,Daten!AB$1))</f>
        <v>0</v>
      </c>
      <c r="AB12" s="4">
        <f>IF(ISERROR($E12),0,INDEX(Daten,$E12,Daten!AC$1))</f>
        <v>0</v>
      </c>
      <c r="AC12" s="4">
        <f>IF(ISERROR($E12),0,INDEX(Daten,$E12,Daten!AD$1))</f>
        <v>0</v>
      </c>
      <c r="AD12" s="4">
        <f>IF(ISERROR($E12),0,INDEX(Daten,$E12,Daten!AE$1))</f>
        <v>0</v>
      </c>
      <c r="AE12" s="4">
        <f>IF(ISERROR($E12),0,INDEX(Daten,$E12,Daten!AF$1))</f>
        <v>0</v>
      </c>
      <c r="AF12" s="4">
        <f>IF(ISERROR($E12),0,INDEX(Daten,$E12,Daten!AG$1))</f>
        <v>0</v>
      </c>
      <c r="AG12" s="4">
        <f>IF(ISERROR($E12),0,INDEX(Daten,$E12,Daten!AH$1))</f>
        <v>0</v>
      </c>
      <c r="AH12" s="4">
        <f>IF(ISERROR($E12),0,INDEX(Daten,$E12,Daten!AI$1))</f>
        <v>0</v>
      </c>
      <c r="AI12" s="4"/>
      <c r="AJ12" s="4"/>
    </row>
    <row r="13" spans="1:36" ht="13.5" x14ac:dyDescent="0.35">
      <c r="A13" s="7" t="s">
        <v>3</v>
      </c>
      <c r="B13" s="3" t="str">
        <f t="shared" si="0"/>
        <v>Arbeitslosenquote</v>
      </c>
      <c r="C13" s="3" t="str">
        <f t="shared" si="1"/>
        <v>EU-Kommission, IWF</v>
      </c>
      <c r="D13" s="3" t="str">
        <f t="shared" si="2"/>
        <v>% der Erwerbsbevölkerung</v>
      </c>
      <c r="E13" s="3">
        <f t="shared" si="3"/>
        <v>71</v>
      </c>
      <c r="F13" s="4" t="str">
        <f>IF(ISERROR($E13),0,INDEX(Daten,$E13,Daten!G$1))</f>
        <v>2000</v>
      </c>
      <c r="G13" s="4" t="str">
        <f>IF(ISERROR($E13),0,INDEX(Daten,$E13,Daten!H$1))</f>
        <v>2026</v>
      </c>
      <c r="H13" s="4">
        <f>IF(ISERROR($E13),0,INDEX(Daten,$E13,Daten!I$1))</f>
        <v>10.7</v>
      </c>
      <c r="I13" s="4">
        <f>IF(ISERROR($E13),0,INDEX(Daten,$E13,Daten!J$1))</f>
        <v>9.6999999999999993</v>
      </c>
      <c r="J13" s="4">
        <f>IF(ISERROR($E13),0,INDEX(Daten,$E13,Daten!K$1))</f>
        <v>9.1</v>
      </c>
      <c r="K13" s="4">
        <f>IF(ISERROR($E13),0,INDEX(Daten,$E13,Daten!L$1))</f>
        <v>8.8000000000000007</v>
      </c>
      <c r="L13" s="4">
        <f>IF(ISERROR($E13),0,INDEX(Daten,$E13,Daten!M$1))</f>
        <v>8.1</v>
      </c>
      <c r="M13" s="4">
        <f>IF(ISERROR($E13),0,INDEX(Daten,$E13,Daten!N$1))</f>
        <v>7.8</v>
      </c>
      <c r="N13" s="4">
        <f>IF(ISERROR($E13),0,INDEX(Daten,$E13,Daten!O$1))</f>
        <v>6.9</v>
      </c>
      <c r="O13" s="4">
        <f>IF(ISERROR($E13),0,INDEX(Daten,$E13,Daten!P$1))</f>
        <v>6.2</v>
      </c>
      <c r="P13" s="4">
        <f>IF(ISERROR($E13),0,INDEX(Daten,$E13,Daten!Q$1))</f>
        <v>6.8</v>
      </c>
      <c r="Q13" s="4">
        <f>IF(ISERROR($E13),0,INDEX(Daten,$E13,Daten!R$1))</f>
        <v>7.9</v>
      </c>
      <c r="R13" s="4">
        <f>IF(ISERROR($E13),0,INDEX(Daten,$E13,Daten!S$1))</f>
        <v>8.5</v>
      </c>
      <c r="S13" s="4">
        <f>IF(ISERROR($E13),0,INDEX(Daten,$E13,Daten!T$1))</f>
        <v>8.5</v>
      </c>
      <c r="T13" s="4">
        <f>IF(ISERROR($E13),0,INDEX(Daten,$E13,Daten!U$1))</f>
        <v>10.9</v>
      </c>
      <c r="U13" s="4">
        <f>IF(ISERROR($E13),0,INDEX(Daten,$E13,Daten!V$1))</f>
        <v>12.4</v>
      </c>
      <c r="V13" s="4">
        <f>IF(ISERROR($E13),0,INDEX(Daten,$E13,Daten!W$1))</f>
        <v>12.9</v>
      </c>
      <c r="W13" s="4">
        <f>IF(ISERROR($E13),0,INDEX(Daten,$E13,Daten!X$1))</f>
        <v>12</v>
      </c>
      <c r="X13" s="4">
        <f>IF(ISERROR($E13),0,INDEX(Daten,$E13,Daten!Y$1))</f>
        <v>11.7</v>
      </c>
      <c r="Y13" s="4">
        <f>IF(ISERROR($E13),0,INDEX(Daten,$E13,Daten!Z$1))</f>
        <v>11.3</v>
      </c>
      <c r="Z13" s="4">
        <f>IF(ISERROR($E13),0,INDEX(Daten,$E13,Daten!AA$1))</f>
        <v>10.6</v>
      </c>
      <c r="AA13" s="4">
        <f>IF(ISERROR($E13),0,INDEX(Daten,$E13,Daten!AB$1))</f>
        <v>9.9</v>
      </c>
      <c r="AB13" s="4">
        <f>IF(ISERROR($E13),0,INDEX(Daten,$E13,Daten!AC$1))</f>
        <v>9.3000000000000007</v>
      </c>
      <c r="AC13" s="4">
        <f>IF(ISERROR($E13),0,INDEX(Daten,$E13,Daten!AD$1))</f>
        <v>9.5</v>
      </c>
      <c r="AD13" s="4">
        <f>IF(ISERROR($E13),0,INDEX(Daten,$E13,Daten!AE$1))</f>
        <v>8.1</v>
      </c>
      <c r="AE13" s="4">
        <f>IF(ISERROR($E13),0,INDEX(Daten,$E13,Daten!AF$1))</f>
        <v>7.7</v>
      </c>
      <c r="AF13" s="4">
        <f>IF(ISERROR($E13),0,INDEX(Daten,$E13,Daten!AG$1))</f>
        <v>6.8</v>
      </c>
      <c r="AG13" s="4">
        <f>IF(ISERROR($E13),0,INDEX(Daten,$E13,Daten!AH$1))</f>
        <v>6.3</v>
      </c>
      <c r="AH13" s="4">
        <f>IF(ISERROR($E13),0,INDEX(Daten,$E13,Daten!AI$1))</f>
        <v>6.2</v>
      </c>
      <c r="AI13" s="4"/>
      <c r="AJ13" s="4"/>
    </row>
    <row r="14" spans="1:36" ht="13.5" x14ac:dyDescent="0.35">
      <c r="A14" s="7" t="s">
        <v>27</v>
      </c>
      <c r="B14" s="3" t="str">
        <f t="shared" si="0"/>
        <v>Arbeitslosenquote</v>
      </c>
      <c r="C14" s="3" t="str">
        <f t="shared" si="1"/>
        <v>EU-Kommission, IWF</v>
      </c>
      <c r="D14" s="3" t="str">
        <f t="shared" si="2"/>
        <v>% der Erwerbsbevölkerung</v>
      </c>
      <c r="E14" s="3">
        <f t="shared" si="3"/>
        <v>72</v>
      </c>
      <c r="F14" s="4" t="str">
        <f>IF(ISERROR($E14),0,INDEX(Daten,$E14,Daten!G$1))</f>
        <v>2000</v>
      </c>
      <c r="G14" s="4" t="str">
        <f>IF(ISERROR($E14),0,INDEX(Daten,$E14,Daten!H$1))</f>
        <v>2026</v>
      </c>
      <c r="H14" s="4">
        <f>IF(ISERROR($E14),0,INDEX(Daten,$E14,Daten!I$1))</f>
        <v>15.6</v>
      </c>
      <c r="I14" s="4">
        <f>IF(ISERROR($E14),0,INDEX(Daten,$E14,Daten!J$1))</f>
        <v>16</v>
      </c>
      <c r="J14" s="4">
        <f>IF(ISERROR($E14),0,INDEX(Daten,$E14,Daten!K$1))</f>
        <v>15</v>
      </c>
      <c r="K14" s="4">
        <f>IF(ISERROR($E14),0,INDEX(Daten,$E14,Daten!L$1))</f>
        <v>14.2</v>
      </c>
      <c r="L14" s="4">
        <f>IF(ISERROR($E14),0,INDEX(Daten,$E14,Daten!M$1))</f>
        <v>13.7</v>
      </c>
      <c r="M14" s="4">
        <f>IF(ISERROR($E14),0,INDEX(Daten,$E14,Daten!N$1))</f>
        <v>12.8</v>
      </c>
      <c r="N14" s="4">
        <f>IF(ISERROR($E14),0,INDEX(Daten,$E14,Daten!O$1))</f>
        <v>11.3</v>
      </c>
      <c r="O14" s="4">
        <f>IF(ISERROR($E14),0,INDEX(Daten,$E14,Daten!P$1))</f>
        <v>9.9</v>
      </c>
      <c r="P14" s="4">
        <f>IF(ISERROR($E14),0,INDEX(Daten,$E14,Daten!Q$1))</f>
        <v>8.6</v>
      </c>
      <c r="Q14" s="4">
        <f>IF(ISERROR($E14),0,INDEX(Daten,$E14,Daten!R$1))</f>
        <v>9.1999999999999993</v>
      </c>
      <c r="R14" s="4">
        <f>IF(ISERROR($E14),0,INDEX(Daten,$E14,Daten!S$1))</f>
        <v>11.7</v>
      </c>
      <c r="S14" s="4">
        <f>IF(ISERROR($E14),0,INDEX(Daten,$E14,Daten!T$1))</f>
        <v>13.7</v>
      </c>
      <c r="T14" s="4">
        <f>IF(ISERROR($E14),0,INDEX(Daten,$E14,Daten!U$1))</f>
        <v>16</v>
      </c>
      <c r="U14" s="4">
        <f>IF(ISERROR($E14),0,INDEX(Daten,$E14,Daten!V$1))</f>
        <v>17.3</v>
      </c>
      <c r="V14" s="4">
        <f>IF(ISERROR($E14),0,INDEX(Daten,$E14,Daten!W$1))</f>
        <v>17.3</v>
      </c>
      <c r="W14" s="4">
        <f>IF(ISERROR($E14),0,INDEX(Daten,$E14,Daten!X$1))</f>
        <v>16.2</v>
      </c>
      <c r="X14" s="4">
        <f>IF(ISERROR($E14),0,INDEX(Daten,$E14,Daten!Y$1))</f>
        <v>13.1</v>
      </c>
      <c r="Y14" s="4">
        <f>IF(ISERROR($E14),0,INDEX(Daten,$E14,Daten!Z$1))</f>
        <v>11.2</v>
      </c>
      <c r="Z14" s="4">
        <f>IF(ISERROR($E14),0,INDEX(Daten,$E14,Daten!AA$1))</f>
        <v>8.5</v>
      </c>
      <c r="AA14" s="4">
        <f>IF(ISERROR($E14),0,INDEX(Daten,$E14,Daten!AB$1))</f>
        <v>6.6</v>
      </c>
      <c r="AB14" s="4">
        <f>IF(ISERROR($E14),0,INDEX(Daten,$E14,Daten!AC$1))</f>
        <v>7.4</v>
      </c>
      <c r="AC14" s="4">
        <f>IF(ISERROR($E14),0,INDEX(Daten,$E14,Daten!AD$1))</f>
        <v>7.5</v>
      </c>
      <c r="AD14" s="4">
        <f>IF(ISERROR($E14),0,INDEX(Daten,$E14,Daten!AE$1))</f>
        <v>6.8</v>
      </c>
      <c r="AE14" s="4">
        <f>IF(ISERROR($E14),0,INDEX(Daten,$E14,Daten!AF$1))</f>
        <v>6.1</v>
      </c>
      <c r="AF14" s="4">
        <f>IF(ISERROR($E14),0,INDEX(Daten,$E14,Daten!AG$1))</f>
        <v>5.0999999999999996</v>
      </c>
      <c r="AG14" s="4">
        <f>IF(ISERROR($E14),0,INDEX(Daten,$E14,Daten!AH$1))</f>
        <v>4.7</v>
      </c>
      <c r="AH14" s="4">
        <f>IF(ISERROR($E14),0,INDEX(Daten,$E14,Daten!AI$1))</f>
        <v>4.5999999999999996</v>
      </c>
      <c r="AI14" s="4"/>
      <c r="AJ14" s="4"/>
    </row>
    <row r="15" spans="1:36" ht="13.5" x14ac:dyDescent="0.35">
      <c r="A15" s="7" t="s">
        <v>19</v>
      </c>
      <c r="B15" s="3" t="str">
        <f t="shared" si="0"/>
        <v>Arbeitslosenquote</v>
      </c>
      <c r="C15" s="3" t="str">
        <f t="shared" si="1"/>
        <v>EU-Kommission, IWF</v>
      </c>
      <c r="D15" s="3" t="str">
        <f t="shared" si="2"/>
        <v>% der Erwerbsbevölkerung</v>
      </c>
      <c r="E15" s="3">
        <f t="shared" si="3"/>
        <v>73</v>
      </c>
      <c r="F15" s="4" t="str">
        <f>IF(ISERROR($E15),0,INDEX(Daten,$E15,Daten!G$1))</f>
        <v>2000</v>
      </c>
      <c r="G15" s="4" t="str">
        <f>IF(ISERROR($E15),0,INDEX(Daten,$E15,Daten!H$1))</f>
        <v>2026</v>
      </c>
      <c r="H15" s="4">
        <f>IF(ISERROR($E15),0,INDEX(Daten,$E15,Daten!I$1))</f>
        <v>14.5</v>
      </c>
      <c r="I15" s="4">
        <f>IF(ISERROR($E15),0,INDEX(Daten,$E15,Daten!J$1))</f>
        <v>13.9</v>
      </c>
      <c r="J15" s="4">
        <f>IF(ISERROR($E15),0,INDEX(Daten,$E15,Daten!K$1))</f>
        <v>12.6</v>
      </c>
      <c r="K15" s="4">
        <f>IF(ISERROR($E15),0,INDEX(Daten,$E15,Daten!L$1))</f>
        <v>11.7</v>
      </c>
      <c r="L15" s="4">
        <f>IF(ISERROR($E15),0,INDEX(Daten,$E15,Daten!M$1))</f>
        <v>11.8</v>
      </c>
      <c r="M15" s="4">
        <f>IF(ISERROR($E15),0,INDEX(Daten,$E15,Daten!N$1))</f>
        <v>10.1</v>
      </c>
      <c r="N15" s="4">
        <f>IF(ISERROR($E15),0,INDEX(Daten,$E15,Daten!O$1))</f>
        <v>7.1</v>
      </c>
      <c r="O15" s="4">
        <f>IF(ISERROR($E15),0,INDEX(Daten,$E15,Daten!P$1))</f>
        <v>6.2</v>
      </c>
      <c r="P15" s="4">
        <f>IF(ISERROR($E15),0,INDEX(Daten,$E15,Daten!Q$1))</f>
        <v>7.8</v>
      </c>
      <c r="Q15" s="4">
        <f>IF(ISERROR($E15),0,INDEX(Daten,$E15,Daten!R$1))</f>
        <v>17.7</v>
      </c>
      <c r="R15" s="4">
        <f>IF(ISERROR($E15),0,INDEX(Daten,$E15,Daten!S$1))</f>
        <v>19.7</v>
      </c>
      <c r="S15" s="4">
        <f>IF(ISERROR($E15),0,INDEX(Daten,$E15,Daten!T$1))</f>
        <v>16.3</v>
      </c>
      <c r="T15" s="4">
        <f>IF(ISERROR($E15),0,INDEX(Daten,$E15,Daten!U$1))</f>
        <v>15.1</v>
      </c>
      <c r="U15" s="4">
        <f>IF(ISERROR($E15),0,INDEX(Daten,$E15,Daten!V$1))</f>
        <v>11.9</v>
      </c>
      <c r="V15" s="4">
        <f>IF(ISERROR($E15),0,INDEX(Daten,$E15,Daten!W$1))</f>
        <v>10.9</v>
      </c>
      <c r="W15" s="4">
        <f>IF(ISERROR($E15),0,INDEX(Daten,$E15,Daten!X$1))</f>
        <v>9.9</v>
      </c>
      <c r="X15" s="4">
        <f>IF(ISERROR($E15),0,INDEX(Daten,$E15,Daten!Y$1))</f>
        <v>9.6999999999999993</v>
      </c>
      <c r="Y15" s="4">
        <f>IF(ISERROR($E15),0,INDEX(Daten,$E15,Daten!Z$1))</f>
        <v>8.6999999999999993</v>
      </c>
      <c r="Z15" s="4">
        <f>IF(ISERROR($E15),0,INDEX(Daten,$E15,Daten!AA$1))</f>
        <v>7.4</v>
      </c>
      <c r="AA15" s="4">
        <f>IF(ISERROR($E15),0,INDEX(Daten,$E15,Daten!AB$1))</f>
        <v>6.3</v>
      </c>
      <c r="AB15" s="4">
        <f>IF(ISERROR($E15),0,INDEX(Daten,$E15,Daten!AC$1))</f>
        <v>8.1</v>
      </c>
      <c r="AC15" s="4">
        <f>IF(ISERROR($E15),0,INDEX(Daten,$E15,Daten!AD$1))</f>
        <v>7.6</v>
      </c>
      <c r="AD15" s="4">
        <f>IF(ISERROR($E15),0,INDEX(Daten,$E15,Daten!AE$1))</f>
        <v>6.9</v>
      </c>
      <c r="AE15" s="4">
        <f>IF(ISERROR($E15),0,INDEX(Daten,$E15,Daten!AF$1))</f>
        <v>6.5</v>
      </c>
      <c r="AF15" s="4">
        <f>IF(ISERROR($E15),0,INDEX(Daten,$E15,Daten!AG$1))</f>
        <v>6.7</v>
      </c>
      <c r="AG15" s="4">
        <f>IF(ISERROR($E15),0,INDEX(Daten,$E15,Daten!AH$1))</f>
        <v>6.7</v>
      </c>
      <c r="AH15" s="4">
        <f>IF(ISERROR($E15),0,INDEX(Daten,$E15,Daten!AI$1))</f>
        <v>6.5</v>
      </c>
      <c r="AI15" s="4"/>
      <c r="AJ15" s="4"/>
    </row>
    <row r="16" spans="1:36" ht="13.5" x14ac:dyDescent="0.35">
      <c r="A16" s="7" t="s">
        <v>20</v>
      </c>
      <c r="B16" s="3" t="str">
        <f t="shared" si="0"/>
        <v>Arbeitslosenquote</v>
      </c>
      <c r="C16" s="3" t="str">
        <f t="shared" si="1"/>
        <v>EU-Kommission, IWF</v>
      </c>
      <c r="D16" s="3" t="str">
        <f t="shared" si="2"/>
        <v>% der Erwerbsbevölkerung</v>
      </c>
      <c r="E16" s="3">
        <f t="shared" si="3"/>
        <v>74</v>
      </c>
      <c r="F16" s="4" t="str">
        <f>IF(ISERROR($E16),0,INDEX(Daten,$E16,Daten!G$1))</f>
        <v>2000</v>
      </c>
      <c r="G16" s="4" t="str">
        <f>IF(ISERROR($E16),0,INDEX(Daten,$E16,Daten!H$1))</f>
        <v>2026</v>
      </c>
      <c r="H16" s="4">
        <f>IF(ISERROR($E16),0,INDEX(Daten,$E16,Daten!I$1))</f>
        <v>16.399999999999999</v>
      </c>
      <c r="I16" s="4">
        <f>IF(ISERROR($E16),0,INDEX(Daten,$E16,Daten!J$1))</f>
        <v>17.3</v>
      </c>
      <c r="J16" s="4">
        <f>IF(ISERROR($E16),0,INDEX(Daten,$E16,Daten!K$1))</f>
        <v>13.7</v>
      </c>
      <c r="K16" s="4">
        <f>IF(ISERROR($E16),0,INDEX(Daten,$E16,Daten!L$1))</f>
        <v>12.5</v>
      </c>
      <c r="L16" s="4">
        <f>IF(ISERROR($E16),0,INDEX(Daten,$E16,Daten!M$1))</f>
        <v>10.9</v>
      </c>
      <c r="M16" s="4">
        <f>IF(ISERROR($E16),0,INDEX(Daten,$E16,Daten!N$1))</f>
        <v>8.3000000000000007</v>
      </c>
      <c r="N16" s="4">
        <f>IF(ISERROR($E16),0,INDEX(Daten,$E16,Daten!O$1))</f>
        <v>5.8</v>
      </c>
      <c r="O16" s="4">
        <f>IF(ISERROR($E16),0,INDEX(Daten,$E16,Daten!P$1))</f>
        <v>4.3</v>
      </c>
      <c r="P16" s="4">
        <f>IF(ISERROR($E16),0,INDEX(Daten,$E16,Daten!Q$1))</f>
        <v>5.8</v>
      </c>
      <c r="Q16" s="4">
        <f>IF(ISERROR($E16),0,INDEX(Daten,$E16,Daten!R$1))</f>
        <v>13.8</v>
      </c>
      <c r="R16" s="4">
        <f>IF(ISERROR($E16),0,INDEX(Daten,$E16,Daten!S$1))</f>
        <v>17.8</v>
      </c>
      <c r="S16" s="4">
        <f>IF(ISERROR($E16),0,INDEX(Daten,$E16,Daten!T$1))</f>
        <v>15.4</v>
      </c>
      <c r="T16" s="4">
        <f>IF(ISERROR($E16),0,INDEX(Daten,$E16,Daten!U$1))</f>
        <v>13.4</v>
      </c>
      <c r="U16" s="4">
        <f>IF(ISERROR($E16),0,INDEX(Daten,$E16,Daten!V$1))</f>
        <v>11.8</v>
      </c>
      <c r="V16" s="4">
        <f>IF(ISERROR($E16),0,INDEX(Daten,$E16,Daten!W$1))</f>
        <v>10.7</v>
      </c>
      <c r="W16" s="4">
        <f>IF(ISERROR($E16),0,INDEX(Daten,$E16,Daten!X$1))</f>
        <v>9.1</v>
      </c>
      <c r="X16" s="4">
        <f>IF(ISERROR($E16),0,INDEX(Daten,$E16,Daten!Y$1))</f>
        <v>7.9</v>
      </c>
      <c r="Y16" s="4">
        <f>IF(ISERROR($E16),0,INDEX(Daten,$E16,Daten!Z$1))</f>
        <v>7.1</v>
      </c>
      <c r="Z16" s="4">
        <f>IF(ISERROR($E16),0,INDEX(Daten,$E16,Daten!AA$1))</f>
        <v>6.2</v>
      </c>
      <c r="AA16" s="4">
        <f>IF(ISERROR($E16),0,INDEX(Daten,$E16,Daten!AB$1))</f>
        <v>6.3</v>
      </c>
      <c r="AB16" s="4">
        <f>IF(ISERROR($E16),0,INDEX(Daten,$E16,Daten!AC$1))</f>
        <v>8.5</v>
      </c>
      <c r="AC16" s="4">
        <f>IF(ISERROR($E16),0,INDEX(Daten,$E16,Daten!AD$1))</f>
        <v>7.1</v>
      </c>
      <c r="AD16" s="4">
        <f>IF(ISERROR($E16),0,INDEX(Daten,$E16,Daten!AE$1))</f>
        <v>6</v>
      </c>
      <c r="AE16" s="4">
        <f>IF(ISERROR($E16),0,INDEX(Daten,$E16,Daten!AF$1))</f>
        <v>6.9</v>
      </c>
      <c r="AF16" s="4">
        <f>IF(ISERROR($E16),0,INDEX(Daten,$E16,Daten!AG$1))</f>
        <v>7.5</v>
      </c>
      <c r="AG16" s="4">
        <f>IF(ISERROR($E16),0,INDEX(Daten,$E16,Daten!AH$1))</f>
        <v>7</v>
      </c>
      <c r="AH16" s="4">
        <f>IF(ISERROR($E16),0,INDEX(Daten,$E16,Daten!AI$1))</f>
        <v>6.9</v>
      </c>
      <c r="AI16" s="4"/>
      <c r="AJ16" s="4"/>
    </row>
    <row r="17" spans="1:36" ht="13.5" x14ac:dyDescent="0.35">
      <c r="A17" s="7" t="s">
        <v>10</v>
      </c>
      <c r="B17" s="3" t="str">
        <f t="shared" si="0"/>
        <v>Arbeitslosenquote</v>
      </c>
      <c r="C17" s="3" t="str">
        <f t="shared" si="1"/>
        <v>EU-Kommission, IWF</v>
      </c>
      <c r="D17" s="3" t="str">
        <f t="shared" si="2"/>
        <v>% der Erwerbsbevölkerung</v>
      </c>
      <c r="E17" s="3">
        <f t="shared" si="3"/>
        <v>75</v>
      </c>
      <c r="F17" s="4" t="str">
        <f>IF(ISERROR($E17),0,INDEX(Daten,$E17,Daten!G$1))</f>
        <v>2000</v>
      </c>
      <c r="G17" s="4" t="str">
        <f>IF(ISERROR($E17),0,INDEX(Daten,$E17,Daten!H$1))</f>
        <v>2026</v>
      </c>
      <c r="H17" s="4">
        <f>IF(ISERROR($E17),0,INDEX(Daten,$E17,Daten!I$1))</f>
        <v>2.4</v>
      </c>
      <c r="I17" s="4">
        <f>IF(ISERROR($E17),0,INDEX(Daten,$E17,Daten!J$1))</f>
        <v>2.2999999999999998</v>
      </c>
      <c r="J17" s="4">
        <f>IF(ISERROR($E17),0,INDEX(Daten,$E17,Daten!K$1))</f>
        <v>2.9</v>
      </c>
      <c r="K17" s="4">
        <f>IF(ISERROR($E17),0,INDEX(Daten,$E17,Daten!L$1))</f>
        <v>3.7</v>
      </c>
      <c r="L17" s="4">
        <f>IF(ISERROR($E17),0,INDEX(Daten,$E17,Daten!M$1))</f>
        <v>5.0999999999999996</v>
      </c>
      <c r="M17" s="4">
        <f>IF(ISERROR($E17),0,INDEX(Daten,$E17,Daten!N$1))</f>
        <v>4.5</v>
      </c>
      <c r="N17" s="4">
        <f>IF(ISERROR($E17),0,INDEX(Daten,$E17,Daten!O$1))</f>
        <v>4.7</v>
      </c>
      <c r="O17" s="4">
        <f>IF(ISERROR($E17),0,INDEX(Daten,$E17,Daten!P$1))</f>
        <v>4.0999999999999996</v>
      </c>
      <c r="P17" s="4">
        <f>IF(ISERROR($E17),0,INDEX(Daten,$E17,Daten!Q$1))</f>
        <v>5.0999999999999996</v>
      </c>
      <c r="Q17" s="4">
        <f>IF(ISERROR($E17),0,INDEX(Daten,$E17,Daten!R$1))</f>
        <v>5.0999999999999996</v>
      </c>
      <c r="R17" s="4">
        <f>IF(ISERROR($E17),0,INDEX(Daten,$E17,Daten!S$1))</f>
        <v>4.4000000000000004</v>
      </c>
      <c r="S17" s="4">
        <f>IF(ISERROR($E17),0,INDEX(Daten,$E17,Daten!T$1))</f>
        <v>4.9000000000000004</v>
      </c>
      <c r="T17" s="4">
        <f>IF(ISERROR($E17),0,INDEX(Daten,$E17,Daten!U$1))</f>
        <v>5.0999999999999996</v>
      </c>
      <c r="U17" s="4">
        <f>IF(ISERROR($E17),0,INDEX(Daten,$E17,Daten!V$1))</f>
        <v>5.9</v>
      </c>
      <c r="V17" s="4">
        <f>IF(ISERROR($E17),0,INDEX(Daten,$E17,Daten!W$1))</f>
        <v>5.9</v>
      </c>
      <c r="W17" s="4">
        <f>IF(ISERROR($E17),0,INDEX(Daten,$E17,Daten!X$1))</f>
        <v>6.7</v>
      </c>
      <c r="X17" s="4">
        <f>IF(ISERROR($E17),0,INDEX(Daten,$E17,Daten!Y$1))</f>
        <v>6.3</v>
      </c>
      <c r="Y17" s="4">
        <f>IF(ISERROR($E17),0,INDEX(Daten,$E17,Daten!Z$1))</f>
        <v>5.5</v>
      </c>
      <c r="Z17" s="4">
        <f>IF(ISERROR($E17),0,INDEX(Daten,$E17,Daten!AA$1))</f>
        <v>5.6</v>
      </c>
      <c r="AA17" s="4">
        <f>IF(ISERROR($E17),0,INDEX(Daten,$E17,Daten!AB$1))</f>
        <v>5.6</v>
      </c>
      <c r="AB17" s="4">
        <f>IF(ISERROR($E17),0,INDEX(Daten,$E17,Daten!AC$1))</f>
        <v>6.8</v>
      </c>
      <c r="AC17" s="4">
        <f>IF(ISERROR($E17),0,INDEX(Daten,$E17,Daten!AD$1))</f>
        <v>5.3</v>
      </c>
      <c r="AD17" s="4">
        <f>IF(ISERROR($E17),0,INDEX(Daten,$E17,Daten!AE$1))</f>
        <v>4.5999999999999996</v>
      </c>
      <c r="AE17" s="4">
        <f>IF(ISERROR($E17),0,INDEX(Daten,$E17,Daten!AF$1))</f>
        <v>5.2</v>
      </c>
      <c r="AF17" s="4">
        <f>IF(ISERROR($E17),0,INDEX(Daten,$E17,Daten!AG$1))</f>
        <v>6</v>
      </c>
      <c r="AG17" s="4">
        <f>IF(ISERROR($E17),0,INDEX(Daten,$E17,Daten!AH$1))</f>
        <v>6</v>
      </c>
      <c r="AH17" s="4">
        <f>IF(ISERROR($E17),0,INDEX(Daten,$E17,Daten!AI$1))</f>
        <v>5.8</v>
      </c>
      <c r="AI17" s="4"/>
      <c r="AJ17" s="4"/>
    </row>
    <row r="18" spans="1:36" ht="13.5" x14ac:dyDescent="0.35">
      <c r="A18" s="7" t="s">
        <v>16</v>
      </c>
      <c r="B18" s="3" t="str">
        <f t="shared" si="0"/>
        <v>Arbeitslosenquote</v>
      </c>
      <c r="C18" s="3" t="str">
        <f t="shared" si="1"/>
        <v>EU-Kommission, IWF</v>
      </c>
      <c r="D18" s="3" t="str">
        <f t="shared" si="2"/>
        <v>% der Erwerbsbevölkerung</v>
      </c>
      <c r="E18" s="3">
        <f t="shared" si="3"/>
        <v>76</v>
      </c>
      <c r="F18" s="4" t="str">
        <f>IF(ISERROR($E18),0,INDEX(Daten,$E18,Daten!G$1))</f>
        <v>2000</v>
      </c>
      <c r="G18" s="4" t="str">
        <f>IF(ISERROR($E18),0,INDEX(Daten,$E18,Daten!H$1))</f>
        <v>2026</v>
      </c>
      <c r="H18" s="4">
        <f>IF(ISERROR($E18),0,INDEX(Daten,$E18,Daten!I$1))</f>
        <v>6.6</v>
      </c>
      <c r="I18" s="4">
        <f>IF(ISERROR($E18),0,INDEX(Daten,$E18,Daten!J$1))</f>
        <v>6.9</v>
      </c>
      <c r="J18" s="4">
        <f>IF(ISERROR($E18),0,INDEX(Daten,$E18,Daten!K$1))</f>
        <v>6.9</v>
      </c>
      <c r="K18" s="4">
        <f>IF(ISERROR($E18),0,INDEX(Daten,$E18,Daten!L$1))</f>
        <v>7.6</v>
      </c>
      <c r="L18" s="4">
        <f>IF(ISERROR($E18),0,INDEX(Daten,$E18,Daten!M$1))</f>
        <v>7.2</v>
      </c>
      <c r="M18" s="4">
        <f>IF(ISERROR($E18),0,INDEX(Daten,$E18,Daten!N$1))</f>
        <v>6.9</v>
      </c>
      <c r="N18" s="4">
        <f>IF(ISERROR($E18),0,INDEX(Daten,$E18,Daten!O$1))</f>
        <v>6.8</v>
      </c>
      <c r="O18" s="4">
        <f>IF(ISERROR($E18),0,INDEX(Daten,$E18,Daten!P$1))</f>
        <v>6.5</v>
      </c>
      <c r="P18" s="4">
        <f>IF(ISERROR($E18),0,INDEX(Daten,$E18,Daten!Q$1))</f>
        <v>6</v>
      </c>
      <c r="Q18" s="4">
        <f>IF(ISERROR($E18),0,INDEX(Daten,$E18,Daten!R$1))</f>
        <v>6.9</v>
      </c>
      <c r="R18" s="4">
        <f>IF(ISERROR($E18),0,INDEX(Daten,$E18,Daten!S$1))</f>
        <v>6.9</v>
      </c>
      <c r="S18" s="4">
        <f>IF(ISERROR($E18),0,INDEX(Daten,$E18,Daten!T$1))</f>
        <v>6.4</v>
      </c>
      <c r="T18" s="4">
        <f>IF(ISERROR($E18),0,INDEX(Daten,$E18,Daten!U$1))</f>
        <v>6.2</v>
      </c>
      <c r="U18" s="4">
        <f>IF(ISERROR($E18),0,INDEX(Daten,$E18,Daten!V$1))</f>
        <v>6.1</v>
      </c>
      <c r="V18" s="4">
        <f>IF(ISERROR($E18),0,INDEX(Daten,$E18,Daten!W$1))</f>
        <v>5.7</v>
      </c>
      <c r="W18" s="4">
        <f>IF(ISERROR($E18),0,INDEX(Daten,$E18,Daten!X$1))</f>
        <v>5.4</v>
      </c>
      <c r="X18" s="4">
        <f>IF(ISERROR($E18),0,INDEX(Daten,$E18,Daten!Y$1))</f>
        <v>4.7</v>
      </c>
      <c r="Y18" s="4">
        <f>IF(ISERROR($E18),0,INDEX(Daten,$E18,Daten!Z$1))</f>
        <v>4</v>
      </c>
      <c r="Z18" s="4">
        <f>IF(ISERROR($E18),0,INDEX(Daten,$E18,Daten!AA$1))</f>
        <v>4</v>
      </c>
      <c r="AA18" s="4">
        <f>IF(ISERROR($E18),0,INDEX(Daten,$E18,Daten!AB$1))</f>
        <v>4.0999999999999996</v>
      </c>
      <c r="AB18" s="4">
        <f>IF(ISERROR($E18),0,INDEX(Daten,$E18,Daten!AC$1))</f>
        <v>4.9000000000000004</v>
      </c>
      <c r="AC18" s="4">
        <f>IF(ISERROR($E18),0,INDEX(Daten,$E18,Daten!AD$1))</f>
        <v>3.8</v>
      </c>
      <c r="AD18" s="4">
        <f>IF(ISERROR($E18),0,INDEX(Daten,$E18,Daten!AE$1))</f>
        <v>3.5</v>
      </c>
      <c r="AE18" s="4">
        <f>IF(ISERROR($E18),0,INDEX(Daten,$E18,Daten!AF$1))</f>
        <v>3.5</v>
      </c>
      <c r="AF18" s="4">
        <f>IF(ISERROR($E18),0,INDEX(Daten,$E18,Daten!AG$1))</f>
        <v>3.2</v>
      </c>
      <c r="AG18" s="4">
        <f>IF(ISERROR($E18),0,INDEX(Daten,$E18,Daten!AH$1))</f>
        <v>3.1</v>
      </c>
      <c r="AH18" s="4">
        <f>IF(ISERROR($E18),0,INDEX(Daten,$E18,Daten!AI$1))</f>
        <v>3</v>
      </c>
      <c r="AI18" s="4"/>
      <c r="AJ18" s="4"/>
    </row>
    <row r="19" spans="1:36" ht="13.5" x14ac:dyDescent="0.35">
      <c r="A19" s="7" t="s">
        <v>55</v>
      </c>
      <c r="B19" s="3" t="str">
        <f t="shared" si="0"/>
        <v>Arbeitslosenquote</v>
      </c>
      <c r="C19" s="3" t="str">
        <f t="shared" si="1"/>
        <v>EU-Kommission, IWF</v>
      </c>
      <c r="D19" s="3" t="str">
        <f t="shared" si="2"/>
        <v>% der Erwerbsbevölkerung</v>
      </c>
      <c r="E19" s="3" t="e">
        <f t="shared" si="3"/>
        <v>#N/A</v>
      </c>
      <c r="F19" s="4">
        <f>IF(ISERROR($E19),0,INDEX(Daten,$E19,Daten!G$1))</f>
        <v>0</v>
      </c>
      <c r="G19" s="4">
        <f>IF(ISERROR($E19),0,INDEX(Daten,$E19,Daten!H$1))</f>
        <v>0</v>
      </c>
      <c r="H19" s="4">
        <f>IF(ISERROR($E19),0,INDEX(Daten,$E19,Daten!I$1))</f>
        <v>0</v>
      </c>
      <c r="I19" s="4">
        <f>IF(ISERROR($E19),0,INDEX(Daten,$E19,Daten!J$1))</f>
        <v>0</v>
      </c>
      <c r="J19" s="4">
        <f>IF(ISERROR($E19),0,INDEX(Daten,$E19,Daten!K$1))</f>
        <v>0</v>
      </c>
      <c r="K19" s="4">
        <f>IF(ISERROR($E19),0,INDEX(Daten,$E19,Daten!L$1))</f>
        <v>0</v>
      </c>
      <c r="L19" s="4">
        <f>IF(ISERROR($E19),0,INDEX(Daten,$E19,Daten!M$1))</f>
        <v>0</v>
      </c>
      <c r="M19" s="4">
        <f>IF(ISERROR($E19),0,INDEX(Daten,$E19,Daten!N$1))</f>
        <v>0</v>
      </c>
      <c r="N19" s="4">
        <f>IF(ISERROR($E19),0,INDEX(Daten,$E19,Daten!O$1))</f>
        <v>0</v>
      </c>
      <c r="O19" s="4">
        <f>IF(ISERROR($E19),0,INDEX(Daten,$E19,Daten!P$1))</f>
        <v>0</v>
      </c>
      <c r="P19" s="4">
        <f>IF(ISERROR($E19),0,INDEX(Daten,$E19,Daten!Q$1))</f>
        <v>0</v>
      </c>
      <c r="Q19" s="4">
        <f>IF(ISERROR($E19),0,INDEX(Daten,$E19,Daten!R$1))</f>
        <v>0</v>
      </c>
      <c r="R19" s="4">
        <f>IF(ISERROR($E19),0,INDEX(Daten,$E19,Daten!S$1))</f>
        <v>0</v>
      </c>
      <c r="S19" s="4">
        <f>IF(ISERROR($E19),0,INDEX(Daten,$E19,Daten!T$1))</f>
        <v>0</v>
      </c>
      <c r="T19" s="4">
        <f>IF(ISERROR($E19),0,INDEX(Daten,$E19,Daten!U$1))</f>
        <v>0</v>
      </c>
      <c r="U19" s="4">
        <f>IF(ISERROR($E19),0,INDEX(Daten,$E19,Daten!V$1))</f>
        <v>0</v>
      </c>
      <c r="V19" s="4">
        <f>IF(ISERROR($E19),0,INDEX(Daten,$E19,Daten!W$1))</f>
        <v>0</v>
      </c>
      <c r="W19" s="4">
        <f>IF(ISERROR($E19),0,INDEX(Daten,$E19,Daten!X$1))</f>
        <v>0</v>
      </c>
      <c r="X19" s="4">
        <f>IF(ISERROR($E19),0,INDEX(Daten,$E19,Daten!Y$1))</f>
        <v>0</v>
      </c>
      <c r="Y19" s="4">
        <f>IF(ISERROR($E19),0,INDEX(Daten,$E19,Daten!Z$1))</f>
        <v>0</v>
      </c>
      <c r="Z19" s="4">
        <f>IF(ISERROR($E19),0,INDEX(Daten,$E19,Daten!AA$1))</f>
        <v>0</v>
      </c>
      <c r="AA19" s="4">
        <f>IF(ISERROR($E19),0,INDEX(Daten,$E19,Daten!AB$1))</f>
        <v>0</v>
      </c>
      <c r="AB19" s="4">
        <f>IF(ISERROR($E19),0,INDEX(Daten,$E19,Daten!AC$1))</f>
        <v>0</v>
      </c>
      <c r="AC19" s="4">
        <f>IF(ISERROR($E19),0,INDEX(Daten,$E19,Daten!AD$1))</f>
        <v>0</v>
      </c>
      <c r="AD19" s="4">
        <f>IF(ISERROR($E19),0,INDEX(Daten,$E19,Daten!AE$1))</f>
        <v>0</v>
      </c>
      <c r="AE19" s="4">
        <f>IF(ISERROR($E19),0,INDEX(Daten,$E19,Daten!AF$1))</f>
        <v>0</v>
      </c>
      <c r="AF19" s="4">
        <f>IF(ISERROR($E19),0,INDEX(Daten,$E19,Daten!AG$1))</f>
        <v>0</v>
      </c>
      <c r="AG19" s="4">
        <f>IF(ISERROR($E19),0,INDEX(Daten,$E19,Daten!AH$1))</f>
        <v>0</v>
      </c>
      <c r="AH19" s="4">
        <f>IF(ISERROR($E19),0,INDEX(Daten,$E19,Daten!AI$1))</f>
        <v>0</v>
      </c>
      <c r="AI19" s="4"/>
      <c r="AJ19" s="4"/>
    </row>
    <row r="20" spans="1:36" ht="13.5" x14ac:dyDescent="0.35">
      <c r="A20" s="7" t="s">
        <v>28</v>
      </c>
      <c r="B20" s="3" t="str">
        <f t="shared" si="0"/>
        <v>Arbeitslosenquote</v>
      </c>
      <c r="C20" s="3" t="str">
        <f t="shared" si="1"/>
        <v>EU-Kommission, IWF</v>
      </c>
      <c r="D20" s="3" t="str">
        <f t="shared" si="2"/>
        <v>% der Erwerbsbevölkerung</v>
      </c>
      <c r="E20" s="3" t="e">
        <f t="shared" si="3"/>
        <v>#N/A</v>
      </c>
      <c r="F20" s="4">
        <f>IF(ISERROR($E20),0,INDEX(Daten,$E20,Daten!G$1))</f>
        <v>0</v>
      </c>
      <c r="G20" s="4">
        <f>IF(ISERROR($E20),0,INDEX(Daten,$E20,Daten!H$1))</f>
        <v>0</v>
      </c>
      <c r="H20" s="4">
        <f>IF(ISERROR($E20),0,INDEX(Daten,$E20,Daten!I$1))</f>
        <v>0</v>
      </c>
      <c r="I20" s="4">
        <f>IF(ISERROR($E20),0,INDEX(Daten,$E20,Daten!J$1))</f>
        <v>0</v>
      </c>
      <c r="J20" s="4">
        <f>IF(ISERROR($E20),0,INDEX(Daten,$E20,Daten!K$1))</f>
        <v>0</v>
      </c>
      <c r="K20" s="4">
        <f>IF(ISERROR($E20),0,INDEX(Daten,$E20,Daten!L$1))</f>
        <v>0</v>
      </c>
      <c r="L20" s="4">
        <f>IF(ISERROR($E20),0,INDEX(Daten,$E20,Daten!M$1))</f>
        <v>0</v>
      </c>
      <c r="M20" s="4">
        <f>IF(ISERROR($E20),0,INDEX(Daten,$E20,Daten!N$1))</f>
        <v>0</v>
      </c>
      <c r="N20" s="4">
        <f>IF(ISERROR($E20),0,INDEX(Daten,$E20,Daten!O$1))</f>
        <v>0</v>
      </c>
      <c r="O20" s="4">
        <f>IF(ISERROR($E20),0,INDEX(Daten,$E20,Daten!P$1))</f>
        <v>0</v>
      </c>
      <c r="P20" s="4">
        <f>IF(ISERROR($E20),0,INDEX(Daten,$E20,Daten!Q$1))</f>
        <v>0</v>
      </c>
      <c r="Q20" s="4">
        <f>IF(ISERROR($E20),0,INDEX(Daten,$E20,Daten!R$1))</f>
        <v>0</v>
      </c>
      <c r="R20" s="4">
        <f>IF(ISERROR($E20),0,INDEX(Daten,$E20,Daten!S$1))</f>
        <v>0</v>
      </c>
      <c r="S20" s="4">
        <f>IF(ISERROR($E20),0,INDEX(Daten,$E20,Daten!T$1))</f>
        <v>0</v>
      </c>
      <c r="T20" s="4">
        <f>IF(ISERROR($E20),0,INDEX(Daten,$E20,Daten!U$1))</f>
        <v>0</v>
      </c>
      <c r="U20" s="4">
        <f>IF(ISERROR($E20),0,INDEX(Daten,$E20,Daten!V$1))</f>
        <v>0</v>
      </c>
      <c r="V20" s="4">
        <f>IF(ISERROR($E20),0,INDEX(Daten,$E20,Daten!W$1))</f>
        <v>0</v>
      </c>
      <c r="W20" s="4">
        <f>IF(ISERROR($E20),0,INDEX(Daten,$E20,Daten!X$1))</f>
        <v>0</v>
      </c>
      <c r="X20" s="4">
        <f>IF(ISERROR($E20),0,INDEX(Daten,$E20,Daten!Y$1))</f>
        <v>0</v>
      </c>
      <c r="Y20" s="4">
        <f>IF(ISERROR($E20),0,INDEX(Daten,$E20,Daten!Z$1))</f>
        <v>0</v>
      </c>
      <c r="Z20" s="4">
        <f>IF(ISERROR($E20),0,INDEX(Daten,$E20,Daten!AA$1))</f>
        <v>0</v>
      </c>
      <c r="AA20" s="4">
        <f>IF(ISERROR($E20),0,INDEX(Daten,$E20,Daten!AB$1))</f>
        <v>0</v>
      </c>
      <c r="AB20" s="4">
        <f>IF(ISERROR($E20),0,INDEX(Daten,$E20,Daten!AC$1))</f>
        <v>0</v>
      </c>
      <c r="AC20" s="4">
        <f>IF(ISERROR($E20),0,INDEX(Daten,$E20,Daten!AD$1))</f>
        <v>0</v>
      </c>
      <c r="AD20" s="4">
        <f>IF(ISERROR($E20),0,INDEX(Daten,$E20,Daten!AE$1))</f>
        <v>0</v>
      </c>
      <c r="AE20" s="4">
        <f>IF(ISERROR($E20),0,INDEX(Daten,$E20,Daten!AF$1))</f>
        <v>0</v>
      </c>
      <c r="AF20" s="4">
        <f>IF(ISERROR($E20),0,INDEX(Daten,$E20,Daten!AG$1))</f>
        <v>0</v>
      </c>
      <c r="AG20" s="4">
        <f>IF(ISERROR($E20),0,INDEX(Daten,$E20,Daten!AH$1))</f>
        <v>0</v>
      </c>
      <c r="AH20" s="4">
        <f>IF(ISERROR($E20),0,INDEX(Daten,$E20,Daten!AI$1))</f>
        <v>0</v>
      </c>
      <c r="AI20" s="4"/>
      <c r="AJ20" s="4"/>
    </row>
    <row r="21" spans="1:36" ht="13.5" x14ac:dyDescent="0.35">
      <c r="A21" s="7" t="s">
        <v>1</v>
      </c>
      <c r="B21" s="3" t="str">
        <f t="shared" si="0"/>
        <v>Arbeitslosenquote</v>
      </c>
      <c r="C21" s="3" t="str">
        <f t="shared" si="1"/>
        <v>EU-Kommission, IWF</v>
      </c>
      <c r="D21" s="3" t="str">
        <f t="shared" si="2"/>
        <v>% der Erwerbsbevölkerung</v>
      </c>
      <c r="E21" s="3">
        <f t="shared" si="3"/>
        <v>77</v>
      </c>
      <c r="F21" s="4" t="str">
        <f>IF(ISERROR($E21),0,INDEX(Daten,$E21,Daten!G$1))</f>
        <v>2000</v>
      </c>
      <c r="G21" s="4" t="str">
        <f>IF(ISERROR($E21),0,INDEX(Daten,$E21,Daten!H$1))</f>
        <v>2026</v>
      </c>
      <c r="H21" s="4">
        <f>IF(ISERROR($E21),0,INDEX(Daten,$E21,Daten!I$1))</f>
        <v>3.6</v>
      </c>
      <c r="I21" s="4">
        <f>IF(ISERROR($E21),0,INDEX(Daten,$E21,Daten!J$1))</f>
        <v>2.8</v>
      </c>
      <c r="J21" s="4">
        <f>IF(ISERROR($E21),0,INDEX(Daten,$E21,Daten!K$1))</f>
        <v>3.4</v>
      </c>
      <c r="K21" s="4">
        <f>IF(ISERROR($E21),0,INDEX(Daten,$E21,Daten!L$1))</f>
        <v>4.5</v>
      </c>
      <c r="L21" s="4">
        <f>IF(ISERROR($E21),0,INDEX(Daten,$E21,Daten!M$1))</f>
        <v>5.6</v>
      </c>
      <c r="M21" s="4">
        <f>IF(ISERROR($E21),0,INDEX(Daten,$E21,Daten!N$1))</f>
        <v>7.2</v>
      </c>
      <c r="N21" s="4">
        <f>IF(ISERROR($E21),0,INDEX(Daten,$E21,Daten!O$1))</f>
        <v>6.1</v>
      </c>
      <c r="O21" s="4">
        <f>IF(ISERROR($E21),0,INDEX(Daten,$E21,Daten!P$1))</f>
        <v>5.2</v>
      </c>
      <c r="P21" s="4">
        <f>IF(ISERROR($E21),0,INDEX(Daten,$E21,Daten!Q$1))</f>
        <v>4.5</v>
      </c>
      <c r="Q21" s="4">
        <f>IF(ISERROR($E21),0,INDEX(Daten,$E21,Daten!R$1))</f>
        <v>5.4</v>
      </c>
      <c r="R21" s="4">
        <f>IF(ISERROR($E21),0,INDEX(Daten,$E21,Daten!S$1))</f>
        <v>6.1</v>
      </c>
      <c r="S21" s="4">
        <f>IF(ISERROR($E21),0,INDEX(Daten,$E21,Daten!T$1))</f>
        <v>6</v>
      </c>
      <c r="T21" s="4">
        <f>IF(ISERROR($E21),0,INDEX(Daten,$E21,Daten!U$1))</f>
        <v>6.8</v>
      </c>
      <c r="U21" s="4">
        <f>IF(ISERROR($E21),0,INDEX(Daten,$E21,Daten!V$1))</f>
        <v>8.1999999999999993</v>
      </c>
      <c r="V21" s="4">
        <f>IF(ISERROR($E21),0,INDEX(Daten,$E21,Daten!W$1))</f>
        <v>8.4</v>
      </c>
      <c r="W21" s="4">
        <f>IF(ISERROR($E21),0,INDEX(Daten,$E21,Daten!X$1))</f>
        <v>7.9</v>
      </c>
      <c r="X21" s="4">
        <f>IF(ISERROR($E21),0,INDEX(Daten,$E21,Daten!Y$1))</f>
        <v>7</v>
      </c>
      <c r="Y21" s="4">
        <f>IF(ISERROR($E21),0,INDEX(Daten,$E21,Daten!Z$1))</f>
        <v>5.9</v>
      </c>
      <c r="Z21" s="4">
        <f>IF(ISERROR($E21),0,INDEX(Daten,$E21,Daten!AA$1))</f>
        <v>4.9000000000000004</v>
      </c>
      <c r="AA21" s="4">
        <f>IF(ISERROR($E21),0,INDEX(Daten,$E21,Daten!AB$1))</f>
        <v>4.4000000000000004</v>
      </c>
      <c r="AB21" s="4">
        <f>IF(ISERROR($E21),0,INDEX(Daten,$E21,Daten!AC$1))</f>
        <v>4.9000000000000004</v>
      </c>
      <c r="AC21" s="4">
        <f>IF(ISERROR($E21),0,INDEX(Daten,$E21,Daten!AD$1))</f>
        <v>4.2</v>
      </c>
      <c r="AD21" s="4">
        <f>IF(ISERROR($E21),0,INDEX(Daten,$E21,Daten!AE$1))</f>
        <v>3.5</v>
      </c>
      <c r="AE21" s="4">
        <f>IF(ISERROR($E21),0,INDEX(Daten,$E21,Daten!AF$1))</f>
        <v>3.6</v>
      </c>
      <c r="AF21" s="4">
        <f>IF(ISERROR($E21),0,INDEX(Daten,$E21,Daten!AG$1))</f>
        <v>3.7</v>
      </c>
      <c r="AG21" s="4">
        <f>IF(ISERROR($E21),0,INDEX(Daten,$E21,Daten!AH$1))</f>
        <v>3.8</v>
      </c>
      <c r="AH21" s="4">
        <f>IF(ISERROR($E21),0,INDEX(Daten,$E21,Daten!AI$1))</f>
        <v>3.9</v>
      </c>
      <c r="AI21" s="4"/>
      <c r="AJ21" s="4"/>
    </row>
    <row r="22" spans="1:36" ht="13.5" x14ac:dyDescent="0.35">
      <c r="A22" s="7" t="s">
        <v>12</v>
      </c>
      <c r="B22" s="3" t="str">
        <f t="shared" si="0"/>
        <v>Arbeitslosenquote</v>
      </c>
      <c r="C22" s="3" t="str">
        <f t="shared" si="1"/>
        <v>EU-Kommission, IWF</v>
      </c>
      <c r="D22" s="3" t="str">
        <f t="shared" si="2"/>
        <v>% der Erwerbsbevölkerung</v>
      </c>
      <c r="E22" s="3" t="e">
        <f t="shared" si="3"/>
        <v>#N/A</v>
      </c>
      <c r="F22" s="4">
        <f>IF(ISERROR($E22),0,INDEX(Daten,$E22,Daten!G$1))</f>
        <v>0</v>
      </c>
      <c r="G22" s="4">
        <f>IF(ISERROR($E22),0,INDEX(Daten,$E22,Daten!H$1))</f>
        <v>0</v>
      </c>
      <c r="H22" s="4">
        <f>IF(ISERROR($E22),0,INDEX(Daten,$E22,Daten!I$1))</f>
        <v>0</v>
      </c>
      <c r="I22" s="4">
        <f>IF(ISERROR($E22),0,INDEX(Daten,$E22,Daten!J$1))</f>
        <v>0</v>
      </c>
      <c r="J22" s="4">
        <f>IF(ISERROR($E22),0,INDEX(Daten,$E22,Daten!K$1))</f>
        <v>0</v>
      </c>
      <c r="K22" s="4">
        <f>IF(ISERROR($E22),0,INDEX(Daten,$E22,Daten!L$1))</f>
        <v>0</v>
      </c>
      <c r="L22" s="4">
        <f>IF(ISERROR($E22),0,INDEX(Daten,$E22,Daten!M$1))</f>
        <v>0</v>
      </c>
      <c r="M22" s="4">
        <f>IF(ISERROR($E22),0,INDEX(Daten,$E22,Daten!N$1))</f>
        <v>0</v>
      </c>
      <c r="N22" s="4">
        <f>IF(ISERROR($E22),0,INDEX(Daten,$E22,Daten!O$1))</f>
        <v>0</v>
      </c>
      <c r="O22" s="4">
        <f>IF(ISERROR($E22),0,INDEX(Daten,$E22,Daten!P$1))</f>
        <v>0</v>
      </c>
      <c r="P22" s="4">
        <f>IF(ISERROR($E22),0,INDEX(Daten,$E22,Daten!Q$1))</f>
        <v>0</v>
      </c>
      <c r="Q22" s="4">
        <f>IF(ISERROR($E22),0,INDEX(Daten,$E22,Daten!R$1))</f>
        <v>0</v>
      </c>
      <c r="R22" s="4">
        <f>IF(ISERROR($E22),0,INDEX(Daten,$E22,Daten!S$1))</f>
        <v>0</v>
      </c>
      <c r="S22" s="4">
        <f>IF(ISERROR($E22),0,INDEX(Daten,$E22,Daten!T$1))</f>
        <v>0</v>
      </c>
      <c r="T22" s="4">
        <f>IF(ISERROR($E22),0,INDEX(Daten,$E22,Daten!U$1))</f>
        <v>0</v>
      </c>
      <c r="U22" s="4">
        <f>IF(ISERROR($E22),0,INDEX(Daten,$E22,Daten!V$1))</f>
        <v>0</v>
      </c>
      <c r="V22" s="4">
        <f>IF(ISERROR($E22),0,INDEX(Daten,$E22,Daten!W$1))</f>
        <v>0</v>
      </c>
      <c r="W22" s="4">
        <f>IF(ISERROR($E22),0,INDEX(Daten,$E22,Daten!X$1))</f>
        <v>0</v>
      </c>
      <c r="X22" s="4">
        <f>IF(ISERROR($E22),0,INDEX(Daten,$E22,Daten!Y$1))</f>
        <v>0</v>
      </c>
      <c r="Y22" s="4">
        <f>IF(ISERROR($E22),0,INDEX(Daten,$E22,Daten!Z$1))</f>
        <v>0</v>
      </c>
      <c r="Z22" s="4">
        <f>IF(ISERROR($E22),0,INDEX(Daten,$E22,Daten!AA$1))</f>
        <v>0</v>
      </c>
      <c r="AA22" s="4">
        <f>IF(ISERROR($E22),0,INDEX(Daten,$E22,Daten!AB$1))</f>
        <v>0</v>
      </c>
      <c r="AB22" s="4">
        <f>IF(ISERROR($E22),0,INDEX(Daten,$E22,Daten!AC$1))</f>
        <v>0</v>
      </c>
      <c r="AC22" s="4">
        <f>IF(ISERROR($E22),0,INDEX(Daten,$E22,Daten!AD$1))</f>
        <v>0</v>
      </c>
      <c r="AD22" s="4">
        <f>IF(ISERROR($E22),0,INDEX(Daten,$E22,Daten!AE$1))</f>
        <v>0</v>
      </c>
      <c r="AE22" s="4">
        <f>IF(ISERROR($E22),0,INDEX(Daten,$E22,Daten!AF$1))</f>
        <v>0</v>
      </c>
      <c r="AF22" s="4">
        <f>IF(ISERROR($E22),0,INDEX(Daten,$E22,Daten!AG$1))</f>
        <v>0</v>
      </c>
      <c r="AG22" s="4">
        <f>IF(ISERROR($E22),0,INDEX(Daten,$E22,Daten!AH$1))</f>
        <v>0</v>
      </c>
      <c r="AH22" s="4">
        <f>IF(ISERROR($E22),0,INDEX(Daten,$E22,Daten!AI$1))</f>
        <v>0</v>
      </c>
      <c r="AI22" s="4"/>
      <c r="AJ22" s="4"/>
    </row>
    <row r="23" spans="1:36" ht="13.5" x14ac:dyDescent="0.35">
      <c r="A23" s="7" t="s">
        <v>56</v>
      </c>
      <c r="B23" s="3" t="str">
        <f t="shared" si="0"/>
        <v>Arbeitslosenquote</v>
      </c>
      <c r="C23" s="3" t="str">
        <f t="shared" si="1"/>
        <v>EU-Kommission, IWF</v>
      </c>
      <c r="D23" s="3" t="str">
        <f t="shared" si="2"/>
        <v>% der Erwerbsbevölkerung</v>
      </c>
      <c r="E23" s="3">
        <f t="shared" si="3"/>
        <v>78</v>
      </c>
      <c r="F23" s="4" t="str">
        <f>IF(ISERROR($E23),0,INDEX(Daten,$E23,Daten!G$1))</f>
        <v>2000</v>
      </c>
      <c r="G23" s="4" t="str">
        <f>IF(ISERROR($E23),0,INDEX(Daten,$E23,Daten!H$1))</f>
        <v>2026</v>
      </c>
      <c r="H23" s="4">
        <f>IF(ISERROR($E23),0,INDEX(Daten,$E23,Daten!I$1))</f>
        <v>3.8</v>
      </c>
      <c r="I23" s="4">
        <f>IF(ISERROR($E23),0,INDEX(Daten,$E23,Daten!J$1))</f>
        <v>3.9</v>
      </c>
      <c r="J23" s="4">
        <f>IF(ISERROR($E23),0,INDEX(Daten,$E23,Daten!K$1))</f>
        <v>4.3</v>
      </c>
      <c r="K23" s="4">
        <f>IF(ISERROR($E23),0,INDEX(Daten,$E23,Daten!L$1))</f>
        <v>4.5999999999999996</v>
      </c>
      <c r="L23" s="4">
        <f>IF(ISERROR($E23),0,INDEX(Daten,$E23,Daten!M$1))</f>
        <v>5.9</v>
      </c>
      <c r="M23" s="4">
        <f>IF(ISERROR($E23),0,INDEX(Daten,$E23,Daten!N$1))</f>
        <v>6</v>
      </c>
      <c r="N23" s="4">
        <f>IF(ISERROR($E23),0,INDEX(Daten,$E23,Daten!O$1))</f>
        <v>5.7</v>
      </c>
      <c r="O23" s="4">
        <f>IF(ISERROR($E23),0,INDEX(Daten,$E23,Daten!P$1))</f>
        <v>5.3</v>
      </c>
      <c r="P23" s="4">
        <f>IF(ISERROR($E23),0,INDEX(Daten,$E23,Daten!Q$1))</f>
        <v>4.4000000000000004</v>
      </c>
      <c r="Q23" s="4">
        <f>IF(ISERROR($E23),0,INDEX(Daten,$E23,Daten!R$1))</f>
        <v>5.7</v>
      </c>
      <c r="R23" s="4">
        <f>IF(ISERROR($E23),0,INDEX(Daten,$E23,Daten!S$1))</f>
        <v>5.2</v>
      </c>
      <c r="S23" s="4">
        <f>IF(ISERROR($E23),0,INDEX(Daten,$E23,Daten!T$1))</f>
        <v>4.9000000000000004</v>
      </c>
      <c r="T23" s="4">
        <f>IF(ISERROR($E23),0,INDEX(Daten,$E23,Daten!U$1))</f>
        <v>5.2</v>
      </c>
      <c r="U23" s="4">
        <f>IF(ISERROR($E23),0,INDEX(Daten,$E23,Daten!V$1))</f>
        <v>5.7</v>
      </c>
      <c r="V23" s="4">
        <f>IF(ISERROR($E23),0,INDEX(Daten,$E23,Daten!W$1))</f>
        <v>6</v>
      </c>
      <c r="W23" s="4">
        <f>IF(ISERROR($E23),0,INDEX(Daten,$E23,Daten!X$1))</f>
        <v>6.1</v>
      </c>
      <c r="X23" s="4">
        <f>IF(ISERROR($E23),0,INDEX(Daten,$E23,Daten!Y$1))</f>
        <v>6.5</v>
      </c>
      <c r="Y23" s="4">
        <f>IF(ISERROR($E23),0,INDEX(Daten,$E23,Daten!Z$1))</f>
        <v>5.9</v>
      </c>
      <c r="Z23" s="4">
        <f>IF(ISERROR($E23),0,INDEX(Daten,$E23,Daten!AA$1))</f>
        <v>5.2</v>
      </c>
      <c r="AA23" s="4">
        <f>IF(ISERROR($E23),0,INDEX(Daten,$E23,Daten!AB$1))</f>
        <v>4.8</v>
      </c>
      <c r="AB23" s="4">
        <f>IF(ISERROR($E23),0,INDEX(Daten,$E23,Daten!AC$1))</f>
        <v>6</v>
      </c>
      <c r="AC23" s="4">
        <f>IF(ISERROR($E23),0,INDEX(Daten,$E23,Daten!AD$1))</f>
        <v>6.2</v>
      </c>
      <c r="AD23" s="4">
        <f>IF(ISERROR($E23),0,INDEX(Daten,$E23,Daten!AE$1))</f>
        <v>4.8</v>
      </c>
      <c r="AE23" s="4">
        <f>IF(ISERROR($E23),0,INDEX(Daten,$E23,Daten!AF$1))</f>
        <v>5.0999999999999996</v>
      </c>
      <c r="AF23" s="4">
        <f>IF(ISERROR($E23),0,INDEX(Daten,$E23,Daten!AG$1))</f>
        <v>5.3</v>
      </c>
      <c r="AG23" s="4">
        <f>IF(ISERROR($E23),0,INDEX(Daten,$E23,Daten!AH$1))</f>
        <v>5.3</v>
      </c>
      <c r="AH23" s="4">
        <f>IF(ISERROR($E23),0,INDEX(Daten,$E23,Daten!AI$1))</f>
        <v>5</v>
      </c>
      <c r="AI23" s="4"/>
      <c r="AJ23" s="4"/>
    </row>
    <row r="24" spans="1:36" ht="13.5" x14ac:dyDescent="0.35">
      <c r="A24" s="7" t="s">
        <v>21</v>
      </c>
      <c r="B24" s="3" t="str">
        <f t="shared" si="0"/>
        <v>Arbeitslosenquote</v>
      </c>
      <c r="C24" s="3" t="str">
        <f t="shared" si="1"/>
        <v>EU-Kommission, IWF</v>
      </c>
      <c r="D24" s="3" t="str">
        <f t="shared" si="2"/>
        <v>% der Erwerbsbevölkerung</v>
      </c>
      <c r="E24" s="3">
        <f t="shared" si="3"/>
        <v>79</v>
      </c>
      <c r="F24" s="4" t="str">
        <f>IF(ISERROR($E24),0,INDEX(Daten,$E24,Daten!G$1))</f>
        <v>2000</v>
      </c>
      <c r="G24" s="4" t="str">
        <f>IF(ISERROR($E24),0,INDEX(Daten,$E24,Daten!H$1))</f>
        <v>2026</v>
      </c>
      <c r="H24" s="4">
        <f>IF(ISERROR($E24),0,INDEX(Daten,$E24,Daten!I$1))</f>
        <v>16.8</v>
      </c>
      <c r="I24" s="4">
        <f>IF(ISERROR($E24),0,INDEX(Daten,$E24,Daten!J$1))</f>
        <v>19</v>
      </c>
      <c r="J24" s="4">
        <f>IF(ISERROR($E24),0,INDEX(Daten,$E24,Daten!K$1))</f>
        <v>20.7</v>
      </c>
      <c r="K24" s="4">
        <f>IF(ISERROR($E24),0,INDEX(Daten,$E24,Daten!L$1))</f>
        <v>20.399999999999999</v>
      </c>
      <c r="L24" s="4">
        <f>IF(ISERROR($E24),0,INDEX(Daten,$E24,Daten!M$1))</f>
        <v>19.7</v>
      </c>
      <c r="M24" s="4">
        <f>IF(ISERROR($E24),0,INDEX(Daten,$E24,Daten!N$1))</f>
        <v>18.5</v>
      </c>
      <c r="N24" s="4">
        <f>IF(ISERROR($E24),0,INDEX(Daten,$E24,Daten!O$1))</f>
        <v>14.4</v>
      </c>
      <c r="O24" s="4">
        <f>IF(ISERROR($E24),0,INDEX(Daten,$E24,Daten!P$1))</f>
        <v>10</v>
      </c>
      <c r="P24" s="4">
        <f>IF(ISERROR($E24),0,INDEX(Daten,$E24,Daten!Q$1))</f>
        <v>7.4</v>
      </c>
      <c r="Q24" s="4">
        <f>IF(ISERROR($E24),0,INDEX(Daten,$E24,Daten!R$1))</f>
        <v>8.5</v>
      </c>
      <c r="R24" s="4">
        <f>IF(ISERROR($E24),0,INDEX(Daten,$E24,Daten!S$1))</f>
        <v>10</v>
      </c>
      <c r="S24" s="4">
        <f>IF(ISERROR($E24),0,INDEX(Daten,$E24,Daten!T$1))</f>
        <v>10</v>
      </c>
      <c r="T24" s="4">
        <f>IF(ISERROR($E24),0,INDEX(Daten,$E24,Daten!U$1))</f>
        <v>10.4</v>
      </c>
      <c r="U24" s="4">
        <f>IF(ISERROR($E24),0,INDEX(Daten,$E24,Daten!V$1))</f>
        <v>10.6</v>
      </c>
      <c r="V24" s="4">
        <f>IF(ISERROR($E24),0,INDEX(Daten,$E24,Daten!W$1))</f>
        <v>9.1999999999999993</v>
      </c>
      <c r="W24" s="4">
        <f>IF(ISERROR($E24),0,INDEX(Daten,$E24,Daten!X$1))</f>
        <v>7.7</v>
      </c>
      <c r="X24" s="4">
        <f>IF(ISERROR($E24),0,INDEX(Daten,$E24,Daten!Y$1))</f>
        <v>6.3</v>
      </c>
      <c r="Y24" s="4">
        <f>IF(ISERROR($E24),0,INDEX(Daten,$E24,Daten!Z$1))</f>
        <v>5</v>
      </c>
      <c r="Z24" s="4">
        <f>IF(ISERROR($E24),0,INDEX(Daten,$E24,Daten!AA$1))</f>
        <v>3.9</v>
      </c>
      <c r="AA24" s="4">
        <f>IF(ISERROR($E24),0,INDEX(Daten,$E24,Daten!AB$1))</f>
        <v>3.3</v>
      </c>
      <c r="AB24" s="4">
        <f>IF(ISERROR($E24),0,INDEX(Daten,$E24,Daten!AC$1))</f>
        <v>3.2</v>
      </c>
      <c r="AC24" s="4">
        <f>IF(ISERROR($E24),0,INDEX(Daten,$E24,Daten!AD$1))</f>
        <v>3.4</v>
      </c>
      <c r="AD24" s="4">
        <f>IF(ISERROR($E24),0,INDEX(Daten,$E24,Daten!AE$1))</f>
        <v>2.9</v>
      </c>
      <c r="AE24" s="4">
        <f>IF(ISERROR($E24),0,INDEX(Daten,$E24,Daten!AF$1))</f>
        <v>2.8</v>
      </c>
      <c r="AF24" s="4">
        <f>IF(ISERROR($E24),0,INDEX(Daten,$E24,Daten!AG$1))</f>
        <v>2.9</v>
      </c>
      <c r="AG24" s="4">
        <f>IF(ISERROR($E24),0,INDEX(Daten,$E24,Daten!AH$1))</f>
        <v>2.8</v>
      </c>
      <c r="AH24" s="4">
        <f>IF(ISERROR($E24),0,INDEX(Daten,$E24,Daten!AI$1))</f>
        <v>2.7</v>
      </c>
      <c r="AI24" s="4"/>
      <c r="AJ24" s="4"/>
    </row>
    <row r="25" spans="1:36" ht="13.5" x14ac:dyDescent="0.35">
      <c r="A25" s="7" t="s">
        <v>7</v>
      </c>
      <c r="B25" s="3" t="str">
        <f t="shared" si="0"/>
        <v>Arbeitslosenquote</v>
      </c>
      <c r="C25" s="3" t="str">
        <f t="shared" si="1"/>
        <v>EU-Kommission, IWF</v>
      </c>
      <c r="D25" s="3" t="str">
        <f t="shared" si="2"/>
        <v>% der Erwerbsbevölkerung</v>
      </c>
      <c r="E25" s="3">
        <f t="shared" si="3"/>
        <v>80</v>
      </c>
      <c r="F25" s="4" t="str">
        <f>IF(ISERROR($E25),0,INDEX(Daten,$E25,Daten!G$1))</f>
        <v>2000</v>
      </c>
      <c r="G25" s="4" t="str">
        <f>IF(ISERROR($E25),0,INDEX(Daten,$E25,Daten!H$1))</f>
        <v>2026</v>
      </c>
      <c r="H25" s="4">
        <f>IF(ISERROR($E25),0,INDEX(Daten,$E25,Daten!I$1))</f>
        <v>4.8</v>
      </c>
      <c r="I25" s="4">
        <f>IF(ISERROR($E25),0,INDEX(Daten,$E25,Daten!J$1))</f>
        <v>4.8</v>
      </c>
      <c r="J25" s="4">
        <f>IF(ISERROR($E25),0,INDEX(Daten,$E25,Daten!K$1))</f>
        <v>6</v>
      </c>
      <c r="K25" s="4">
        <f>IF(ISERROR($E25),0,INDEX(Daten,$E25,Daten!L$1))</f>
        <v>7.5</v>
      </c>
      <c r="L25" s="4">
        <f>IF(ISERROR($E25),0,INDEX(Daten,$E25,Daten!M$1))</f>
        <v>7.8</v>
      </c>
      <c r="M25" s="4">
        <f>IF(ISERROR($E25),0,INDEX(Daten,$E25,Daten!N$1))</f>
        <v>9</v>
      </c>
      <c r="N25" s="4">
        <f>IF(ISERROR($E25),0,INDEX(Daten,$E25,Daten!O$1))</f>
        <v>9.1</v>
      </c>
      <c r="O25" s="4">
        <f>IF(ISERROR($E25),0,INDEX(Daten,$E25,Daten!P$1))</f>
        <v>9.5</v>
      </c>
      <c r="P25" s="4">
        <f>IF(ISERROR($E25),0,INDEX(Daten,$E25,Daten!Q$1))</f>
        <v>9</v>
      </c>
      <c r="Q25" s="4">
        <f>IF(ISERROR($E25),0,INDEX(Daten,$E25,Daten!R$1))</f>
        <v>11.2</v>
      </c>
      <c r="R25" s="4">
        <f>IF(ISERROR($E25),0,INDEX(Daten,$E25,Daten!S$1))</f>
        <v>12.6</v>
      </c>
      <c r="S25" s="4">
        <f>IF(ISERROR($E25),0,INDEX(Daten,$E25,Daten!T$1))</f>
        <v>13.5</v>
      </c>
      <c r="T25" s="4">
        <f>IF(ISERROR($E25),0,INDEX(Daten,$E25,Daten!U$1))</f>
        <v>16.600000000000001</v>
      </c>
      <c r="U25" s="4">
        <f>IF(ISERROR($E25),0,INDEX(Daten,$E25,Daten!V$1))</f>
        <v>17.2</v>
      </c>
      <c r="V25" s="4">
        <f>IF(ISERROR($E25),0,INDEX(Daten,$E25,Daten!W$1))</f>
        <v>14.6</v>
      </c>
      <c r="W25" s="4">
        <f>IF(ISERROR($E25),0,INDEX(Daten,$E25,Daten!X$1))</f>
        <v>13</v>
      </c>
      <c r="X25" s="4">
        <f>IF(ISERROR($E25),0,INDEX(Daten,$E25,Daten!Y$1))</f>
        <v>11.5</v>
      </c>
      <c r="Y25" s="4">
        <f>IF(ISERROR($E25),0,INDEX(Daten,$E25,Daten!Z$1))</f>
        <v>9.1999999999999993</v>
      </c>
      <c r="Z25" s="4">
        <f>IF(ISERROR($E25),0,INDEX(Daten,$E25,Daten!AA$1))</f>
        <v>7.2</v>
      </c>
      <c r="AA25" s="4">
        <f>IF(ISERROR($E25),0,INDEX(Daten,$E25,Daten!AB$1))</f>
        <v>6.6</v>
      </c>
      <c r="AB25" s="4">
        <f>IF(ISERROR($E25),0,INDEX(Daten,$E25,Daten!AC$1))</f>
        <v>7.1</v>
      </c>
      <c r="AC25" s="4">
        <f>IF(ISERROR($E25),0,INDEX(Daten,$E25,Daten!AD$1))</f>
        <v>6.7</v>
      </c>
      <c r="AD25" s="4">
        <f>IF(ISERROR($E25),0,INDEX(Daten,$E25,Daten!AE$1))</f>
        <v>6.2</v>
      </c>
      <c r="AE25" s="4">
        <f>IF(ISERROR($E25),0,INDEX(Daten,$E25,Daten!AF$1))</f>
        <v>6.5</v>
      </c>
      <c r="AF25" s="4">
        <f>IF(ISERROR($E25),0,INDEX(Daten,$E25,Daten!AG$1))</f>
        <v>6.4</v>
      </c>
      <c r="AG25" s="4">
        <f>IF(ISERROR($E25),0,INDEX(Daten,$E25,Daten!AH$1))</f>
        <v>6.3</v>
      </c>
      <c r="AH25" s="4">
        <f>IF(ISERROR($E25),0,INDEX(Daten,$E25,Daten!AI$1))</f>
        <v>6.2</v>
      </c>
      <c r="AI25" s="4"/>
      <c r="AJ25" s="4"/>
    </row>
    <row r="26" spans="1:36" ht="13.5" x14ac:dyDescent="0.35">
      <c r="A26" s="7" t="s">
        <v>99</v>
      </c>
      <c r="B26" s="3" t="str">
        <f t="shared" si="0"/>
        <v>Arbeitslosenquote</v>
      </c>
      <c r="C26" s="3" t="str">
        <f t="shared" si="1"/>
        <v>EU-Kommission, IWF</v>
      </c>
      <c r="D26" s="3" t="str">
        <f t="shared" si="2"/>
        <v>% der Erwerbsbevölkerung</v>
      </c>
      <c r="E26" s="3">
        <f t="shared" si="3"/>
        <v>81</v>
      </c>
      <c r="F26" s="4" t="str">
        <f>IF(ISERROR($E26),0,INDEX(Daten,$E26,Daten!G$1))</f>
        <v>2000</v>
      </c>
      <c r="G26" s="4" t="str">
        <f>IF(ISERROR($E26),0,INDEX(Daten,$E26,Daten!H$1))</f>
        <v>2026</v>
      </c>
      <c r="H26" s="4">
        <f>IF(ISERROR($E26),0,INDEX(Daten,$E26,Daten!I$1))</f>
        <v>8.9</v>
      </c>
      <c r="I26" s="4">
        <f>IF(ISERROR($E26),0,INDEX(Daten,$E26,Daten!J$1))</f>
        <v>8.3000000000000007</v>
      </c>
      <c r="J26" s="4">
        <f>IF(ISERROR($E26),0,INDEX(Daten,$E26,Daten!K$1))</f>
        <v>10.5</v>
      </c>
      <c r="K26" s="4">
        <f>IF(ISERROR($E26),0,INDEX(Daten,$E26,Daten!L$1))</f>
        <v>8.5</v>
      </c>
      <c r="L26" s="4">
        <f>IF(ISERROR($E26),0,INDEX(Daten,$E26,Daten!M$1))</f>
        <v>9.9</v>
      </c>
      <c r="M26" s="4">
        <f>IF(ISERROR($E26),0,INDEX(Daten,$E26,Daten!N$1))</f>
        <v>8.8000000000000007</v>
      </c>
      <c r="N26" s="4">
        <f>IF(ISERROR($E26),0,INDEX(Daten,$E26,Daten!O$1))</f>
        <v>8.9</v>
      </c>
      <c r="O26" s="4">
        <f>IF(ISERROR($E26),0,INDEX(Daten,$E26,Daten!P$1))</f>
        <v>7.8</v>
      </c>
      <c r="P26" s="4">
        <f>IF(ISERROR($E26),0,INDEX(Daten,$E26,Daten!Q$1))</f>
        <v>7.1</v>
      </c>
      <c r="Q26" s="4">
        <f>IF(ISERROR($E26),0,INDEX(Daten,$E26,Daten!R$1))</f>
        <v>8.4</v>
      </c>
      <c r="R26" s="4">
        <f>IF(ISERROR($E26),0,INDEX(Daten,$E26,Daten!S$1))</f>
        <v>9</v>
      </c>
      <c r="S26" s="4">
        <f>IF(ISERROR($E26),0,INDEX(Daten,$E26,Daten!T$1))</f>
        <v>9.1</v>
      </c>
      <c r="T26" s="4">
        <f>IF(ISERROR($E26),0,INDEX(Daten,$E26,Daten!U$1))</f>
        <v>8.6999999999999993</v>
      </c>
      <c r="U26" s="4">
        <f>IF(ISERROR($E26),0,INDEX(Daten,$E26,Daten!V$1))</f>
        <v>9</v>
      </c>
      <c r="V26" s="4">
        <f>IF(ISERROR($E26),0,INDEX(Daten,$E26,Daten!W$1))</f>
        <v>8.6</v>
      </c>
      <c r="W26" s="4">
        <f>IF(ISERROR($E26),0,INDEX(Daten,$E26,Daten!X$1))</f>
        <v>8.4</v>
      </c>
      <c r="X26" s="4">
        <f>IF(ISERROR($E26),0,INDEX(Daten,$E26,Daten!Y$1))</f>
        <v>7.2</v>
      </c>
      <c r="Y26" s="4">
        <f>IF(ISERROR($E26),0,INDEX(Daten,$E26,Daten!Z$1))</f>
        <v>6.1</v>
      </c>
      <c r="Z26" s="4">
        <f>IF(ISERROR($E26),0,INDEX(Daten,$E26,Daten!AA$1))</f>
        <v>5.3</v>
      </c>
      <c r="AA26" s="4">
        <f>IF(ISERROR($E26),0,INDEX(Daten,$E26,Daten!AB$1))</f>
        <v>4.9000000000000004</v>
      </c>
      <c r="AB26" s="4">
        <f>IF(ISERROR($E26),0,INDEX(Daten,$E26,Daten!AC$1))</f>
        <v>6.1</v>
      </c>
      <c r="AC26" s="4">
        <f>IF(ISERROR($E26),0,INDEX(Daten,$E26,Daten!AD$1))</f>
        <v>5.6</v>
      </c>
      <c r="AD26" s="4">
        <f>IF(ISERROR($E26),0,INDEX(Daten,$E26,Daten!AE$1))</f>
        <v>5.6</v>
      </c>
      <c r="AE26" s="4">
        <f>IF(ISERROR($E26),0,INDEX(Daten,$E26,Daten!AF$1))</f>
        <v>5.6</v>
      </c>
      <c r="AF26" s="4">
        <f>IF(ISERROR($E26),0,INDEX(Daten,$E26,Daten!AG$1))</f>
        <v>5.5</v>
      </c>
      <c r="AG26" s="4">
        <f>IF(ISERROR($E26),0,INDEX(Daten,$E26,Daten!AH$1))</f>
        <v>5.5</v>
      </c>
      <c r="AH26" s="4">
        <f>IF(ISERROR($E26),0,INDEX(Daten,$E26,Daten!AI$1))</f>
        <v>5.4</v>
      </c>
      <c r="AI26" s="4"/>
      <c r="AJ26" s="4"/>
    </row>
    <row r="27" spans="1:36" ht="13.5" x14ac:dyDescent="0.35">
      <c r="A27" s="7" t="s">
        <v>13</v>
      </c>
      <c r="B27" s="3" t="str">
        <f t="shared" si="0"/>
        <v>Arbeitslosenquote</v>
      </c>
      <c r="C27" s="3" t="str">
        <f t="shared" si="1"/>
        <v>EU-Kommission, IWF</v>
      </c>
      <c r="D27" s="3" t="str">
        <f t="shared" si="2"/>
        <v>% der Erwerbsbevölkerung</v>
      </c>
      <c r="E27" s="3">
        <f t="shared" si="3"/>
        <v>82</v>
      </c>
      <c r="F27" s="4" t="str">
        <f>IF(ISERROR($E27),0,INDEX(Daten,$E27,Daten!G$1))</f>
        <v>2000</v>
      </c>
      <c r="G27" s="4" t="str">
        <f>IF(ISERROR($E27),0,INDEX(Daten,$E27,Daten!H$1))</f>
        <v>2026</v>
      </c>
      <c r="H27" s="4">
        <f>IF(ISERROR($E27),0,INDEX(Daten,$E27,Daten!I$1))</f>
        <v>6.7</v>
      </c>
      <c r="I27" s="4">
        <f>IF(ISERROR($E27),0,INDEX(Daten,$E27,Daten!J$1))</f>
        <v>5</v>
      </c>
      <c r="J27" s="4">
        <f>IF(ISERROR($E27),0,INDEX(Daten,$E27,Daten!K$1))</f>
        <v>5.2</v>
      </c>
      <c r="K27" s="4">
        <f>IF(ISERROR($E27),0,INDEX(Daten,$E27,Daten!L$1))</f>
        <v>5.8</v>
      </c>
      <c r="L27" s="4">
        <f>IF(ISERROR($E27),0,INDEX(Daten,$E27,Daten!M$1))</f>
        <v>6.6</v>
      </c>
      <c r="M27" s="4">
        <f>IF(ISERROR($E27),0,INDEX(Daten,$E27,Daten!N$1))</f>
        <v>7.6</v>
      </c>
      <c r="N27" s="4">
        <f>IF(ISERROR($E27),0,INDEX(Daten,$E27,Daten!O$1))</f>
        <v>7.2</v>
      </c>
      <c r="O27" s="4">
        <f>IF(ISERROR($E27),0,INDEX(Daten,$E27,Daten!P$1))</f>
        <v>6.3</v>
      </c>
      <c r="P27" s="4">
        <f>IF(ISERROR($E27),0,INDEX(Daten,$E27,Daten!Q$1))</f>
        <v>6.3</v>
      </c>
      <c r="Q27" s="4">
        <f>IF(ISERROR($E27),0,INDEX(Daten,$E27,Daten!R$1))</f>
        <v>8.5</v>
      </c>
      <c r="R27" s="4">
        <f>IF(ISERROR($E27),0,INDEX(Daten,$E27,Daten!S$1))</f>
        <v>8.6999999999999993</v>
      </c>
      <c r="S27" s="4">
        <f>IF(ISERROR($E27),0,INDEX(Daten,$E27,Daten!T$1))</f>
        <v>7.9</v>
      </c>
      <c r="T27" s="4">
        <f>IF(ISERROR($E27),0,INDEX(Daten,$E27,Daten!U$1))</f>
        <v>8.1</v>
      </c>
      <c r="U27" s="4">
        <f>IF(ISERROR($E27),0,INDEX(Daten,$E27,Daten!V$1))</f>
        <v>8.1</v>
      </c>
      <c r="V27" s="4">
        <f>IF(ISERROR($E27),0,INDEX(Daten,$E27,Daten!W$1))</f>
        <v>8</v>
      </c>
      <c r="W27" s="4">
        <f>IF(ISERROR($E27),0,INDEX(Daten,$E27,Daten!X$1))</f>
        <v>7.5</v>
      </c>
      <c r="X27" s="4">
        <f>IF(ISERROR($E27),0,INDEX(Daten,$E27,Daten!Y$1))</f>
        <v>7.1</v>
      </c>
      <c r="Y27" s="4">
        <f>IF(ISERROR($E27),0,INDEX(Daten,$E27,Daten!Z$1))</f>
        <v>6.8</v>
      </c>
      <c r="Z27" s="4">
        <f>IF(ISERROR($E27),0,INDEX(Daten,$E27,Daten!AA$1))</f>
        <v>6.5</v>
      </c>
      <c r="AA27" s="4">
        <f>IF(ISERROR($E27),0,INDEX(Daten,$E27,Daten!AB$1))</f>
        <v>6.9</v>
      </c>
      <c r="AB27" s="4">
        <f>IF(ISERROR($E27),0,INDEX(Daten,$E27,Daten!AC$1))</f>
        <v>8.5</v>
      </c>
      <c r="AC27" s="4">
        <f>IF(ISERROR($E27),0,INDEX(Daten,$E27,Daten!AD$1))</f>
        <v>8.9</v>
      </c>
      <c r="AD27" s="4">
        <f>IF(ISERROR($E27),0,INDEX(Daten,$E27,Daten!AE$1))</f>
        <v>7.5</v>
      </c>
      <c r="AE27" s="4">
        <f>IF(ISERROR($E27),0,INDEX(Daten,$E27,Daten!AF$1))</f>
        <v>7.7</v>
      </c>
      <c r="AF27" s="4">
        <f>IF(ISERROR($E27),0,INDEX(Daten,$E27,Daten!AG$1))</f>
        <v>8.5</v>
      </c>
      <c r="AG27" s="4">
        <f>IF(ISERROR($E27),0,INDEX(Daten,$E27,Daten!AH$1))</f>
        <v>8.4</v>
      </c>
      <c r="AH27" s="4">
        <f>IF(ISERROR($E27),0,INDEX(Daten,$E27,Daten!AI$1))</f>
        <v>7.8</v>
      </c>
      <c r="AI27" s="4"/>
      <c r="AJ27" s="4"/>
    </row>
    <row r="28" spans="1:36" ht="13.5" x14ac:dyDescent="0.35">
      <c r="A28" s="7" t="s">
        <v>15</v>
      </c>
      <c r="B28" s="3" t="str">
        <f t="shared" si="0"/>
        <v>Arbeitslosenquote</v>
      </c>
      <c r="C28" s="3" t="str">
        <f t="shared" si="1"/>
        <v>EU-Kommission, IWF</v>
      </c>
      <c r="D28" s="3" t="str">
        <f t="shared" si="2"/>
        <v>% der Erwerbsbevölkerung</v>
      </c>
      <c r="E28" s="3" t="e">
        <f t="shared" si="3"/>
        <v>#N/A</v>
      </c>
      <c r="F28" s="4">
        <f>IF(ISERROR($E28),0,INDEX(Daten,$E28,Daten!G$1))</f>
        <v>0</v>
      </c>
      <c r="G28" s="4">
        <f>IF(ISERROR($E28),0,INDEX(Daten,$E28,Daten!H$1))</f>
        <v>0</v>
      </c>
      <c r="H28" s="4">
        <f>IF(ISERROR($E28),0,INDEX(Daten,$E28,Daten!I$1))</f>
        <v>0</v>
      </c>
      <c r="I28" s="4">
        <f>IF(ISERROR($E28),0,INDEX(Daten,$E28,Daten!J$1))</f>
        <v>0</v>
      </c>
      <c r="J28" s="4">
        <f>IF(ISERROR($E28),0,INDEX(Daten,$E28,Daten!K$1))</f>
        <v>0</v>
      </c>
      <c r="K28" s="4">
        <f>IF(ISERROR($E28),0,INDEX(Daten,$E28,Daten!L$1))</f>
        <v>0</v>
      </c>
      <c r="L28" s="4">
        <f>IF(ISERROR($E28),0,INDEX(Daten,$E28,Daten!M$1))</f>
        <v>0</v>
      </c>
      <c r="M28" s="4">
        <f>IF(ISERROR($E28),0,INDEX(Daten,$E28,Daten!N$1))</f>
        <v>0</v>
      </c>
      <c r="N28" s="4">
        <f>IF(ISERROR($E28),0,INDEX(Daten,$E28,Daten!O$1))</f>
        <v>0</v>
      </c>
      <c r="O28" s="4">
        <f>IF(ISERROR($E28),0,INDEX(Daten,$E28,Daten!P$1))</f>
        <v>0</v>
      </c>
      <c r="P28" s="4">
        <f>IF(ISERROR($E28),0,INDEX(Daten,$E28,Daten!Q$1))</f>
        <v>0</v>
      </c>
      <c r="Q28" s="4">
        <f>IF(ISERROR($E28),0,INDEX(Daten,$E28,Daten!R$1))</f>
        <v>0</v>
      </c>
      <c r="R28" s="4">
        <f>IF(ISERROR($E28),0,INDEX(Daten,$E28,Daten!S$1))</f>
        <v>0</v>
      </c>
      <c r="S28" s="4">
        <f>IF(ISERROR($E28),0,INDEX(Daten,$E28,Daten!T$1))</f>
        <v>0</v>
      </c>
      <c r="T28" s="4">
        <f>IF(ISERROR($E28),0,INDEX(Daten,$E28,Daten!U$1))</f>
        <v>0</v>
      </c>
      <c r="U28" s="4">
        <f>IF(ISERROR($E28),0,INDEX(Daten,$E28,Daten!V$1))</f>
        <v>0</v>
      </c>
      <c r="V28" s="4">
        <f>IF(ISERROR($E28),0,INDEX(Daten,$E28,Daten!W$1))</f>
        <v>0</v>
      </c>
      <c r="W28" s="4">
        <f>IF(ISERROR($E28),0,INDEX(Daten,$E28,Daten!X$1))</f>
        <v>0</v>
      </c>
      <c r="X28" s="4">
        <f>IF(ISERROR($E28),0,INDEX(Daten,$E28,Daten!Y$1))</f>
        <v>0</v>
      </c>
      <c r="Y28" s="4">
        <f>IF(ISERROR($E28),0,INDEX(Daten,$E28,Daten!Z$1))</f>
        <v>0</v>
      </c>
      <c r="Z28" s="4">
        <f>IF(ISERROR($E28),0,INDEX(Daten,$E28,Daten!AA$1))</f>
        <v>0</v>
      </c>
      <c r="AA28" s="4">
        <f>IF(ISERROR($E28),0,INDEX(Daten,$E28,Daten!AB$1))</f>
        <v>0</v>
      </c>
      <c r="AB28" s="4">
        <f>IF(ISERROR($E28),0,INDEX(Daten,$E28,Daten!AC$1))</f>
        <v>0</v>
      </c>
      <c r="AC28" s="4">
        <f>IF(ISERROR($E28),0,INDEX(Daten,$E28,Daten!AD$1))</f>
        <v>0</v>
      </c>
      <c r="AD28" s="4">
        <f>IF(ISERROR($E28),0,INDEX(Daten,$E28,Daten!AE$1))</f>
        <v>0</v>
      </c>
      <c r="AE28" s="4">
        <f>IF(ISERROR($E28),0,INDEX(Daten,$E28,Daten!AF$1))</f>
        <v>0</v>
      </c>
      <c r="AF28" s="4">
        <f>IF(ISERROR($E28),0,INDEX(Daten,$E28,Daten!AG$1))</f>
        <v>0</v>
      </c>
      <c r="AG28" s="4">
        <f>IF(ISERROR($E28),0,INDEX(Daten,$E28,Daten!AH$1))</f>
        <v>0</v>
      </c>
      <c r="AH28" s="4">
        <f>IF(ISERROR($E28),0,INDEX(Daten,$E28,Daten!AI$1))</f>
        <v>0</v>
      </c>
      <c r="AI28" s="4"/>
      <c r="AJ28" s="4"/>
    </row>
    <row r="29" spans="1:36" ht="13.5" x14ac:dyDescent="0.35">
      <c r="A29" s="7" t="s">
        <v>29</v>
      </c>
      <c r="B29" s="3" t="str">
        <f t="shared" si="0"/>
        <v>Arbeitslosenquote</v>
      </c>
      <c r="C29" s="3" t="str">
        <f t="shared" si="1"/>
        <v>EU-Kommission, IWF</v>
      </c>
      <c r="D29" s="3" t="str">
        <f t="shared" si="2"/>
        <v>% der Erwerbsbevölkerung</v>
      </c>
      <c r="E29" s="3" t="e">
        <f t="shared" si="3"/>
        <v>#N/A</v>
      </c>
      <c r="F29" s="4">
        <f>IF(ISERROR($E29),0,INDEX(Daten,$E29,Daten!G$1))</f>
        <v>0</v>
      </c>
      <c r="G29" s="4">
        <f>IF(ISERROR($E29),0,INDEX(Daten,$E29,Daten!H$1))</f>
        <v>0</v>
      </c>
      <c r="H29" s="4">
        <f>IF(ISERROR($E29),0,INDEX(Daten,$E29,Daten!I$1))</f>
        <v>0</v>
      </c>
      <c r="I29" s="4">
        <f>IF(ISERROR($E29),0,INDEX(Daten,$E29,Daten!J$1))</f>
        <v>0</v>
      </c>
      <c r="J29" s="4">
        <f>IF(ISERROR($E29),0,INDEX(Daten,$E29,Daten!K$1))</f>
        <v>0</v>
      </c>
      <c r="K29" s="4">
        <f>IF(ISERROR($E29),0,INDEX(Daten,$E29,Daten!L$1))</f>
        <v>0</v>
      </c>
      <c r="L29" s="4">
        <f>IF(ISERROR($E29),0,INDEX(Daten,$E29,Daten!M$1))</f>
        <v>0</v>
      </c>
      <c r="M29" s="4">
        <f>IF(ISERROR($E29),0,INDEX(Daten,$E29,Daten!N$1))</f>
        <v>0</v>
      </c>
      <c r="N29" s="4">
        <f>IF(ISERROR($E29),0,INDEX(Daten,$E29,Daten!O$1))</f>
        <v>0</v>
      </c>
      <c r="O29" s="4">
        <f>IF(ISERROR($E29),0,INDEX(Daten,$E29,Daten!P$1))</f>
        <v>0</v>
      </c>
      <c r="P29" s="4">
        <f>IF(ISERROR($E29),0,INDEX(Daten,$E29,Daten!Q$1))</f>
        <v>0</v>
      </c>
      <c r="Q29" s="4">
        <f>IF(ISERROR($E29),0,INDEX(Daten,$E29,Daten!R$1))</f>
        <v>0</v>
      </c>
      <c r="R29" s="4">
        <f>IF(ISERROR($E29),0,INDEX(Daten,$E29,Daten!S$1))</f>
        <v>0</v>
      </c>
      <c r="S29" s="4">
        <f>IF(ISERROR($E29),0,INDEX(Daten,$E29,Daten!T$1))</f>
        <v>0</v>
      </c>
      <c r="T29" s="4">
        <f>IF(ISERROR($E29),0,INDEX(Daten,$E29,Daten!U$1))</f>
        <v>0</v>
      </c>
      <c r="U29" s="4">
        <f>IF(ISERROR($E29),0,INDEX(Daten,$E29,Daten!V$1))</f>
        <v>0</v>
      </c>
      <c r="V29" s="4">
        <f>IF(ISERROR($E29),0,INDEX(Daten,$E29,Daten!W$1))</f>
        <v>0</v>
      </c>
      <c r="W29" s="4">
        <f>IF(ISERROR($E29),0,INDEX(Daten,$E29,Daten!X$1))</f>
        <v>0</v>
      </c>
      <c r="X29" s="4">
        <f>IF(ISERROR($E29),0,INDEX(Daten,$E29,Daten!Y$1))</f>
        <v>0</v>
      </c>
      <c r="Y29" s="4">
        <f>IF(ISERROR($E29),0,INDEX(Daten,$E29,Daten!Z$1))</f>
        <v>0</v>
      </c>
      <c r="Z29" s="4">
        <f>IF(ISERROR($E29),0,INDEX(Daten,$E29,Daten!AA$1))</f>
        <v>0</v>
      </c>
      <c r="AA29" s="4">
        <f>IF(ISERROR($E29),0,INDEX(Daten,$E29,Daten!AB$1))</f>
        <v>0</v>
      </c>
      <c r="AB29" s="4">
        <f>IF(ISERROR($E29),0,INDEX(Daten,$E29,Daten!AC$1))</f>
        <v>0</v>
      </c>
      <c r="AC29" s="4">
        <f>IF(ISERROR($E29),0,INDEX(Daten,$E29,Daten!AD$1))</f>
        <v>0</v>
      </c>
      <c r="AD29" s="4">
        <f>IF(ISERROR($E29),0,INDEX(Daten,$E29,Daten!AE$1))</f>
        <v>0</v>
      </c>
      <c r="AE29" s="4">
        <f>IF(ISERROR($E29),0,INDEX(Daten,$E29,Daten!AF$1))</f>
        <v>0</v>
      </c>
      <c r="AF29" s="4">
        <f>IF(ISERROR($E29),0,INDEX(Daten,$E29,Daten!AG$1))</f>
        <v>0</v>
      </c>
      <c r="AG29" s="4">
        <f>IF(ISERROR($E29),0,INDEX(Daten,$E29,Daten!AH$1))</f>
        <v>0</v>
      </c>
      <c r="AH29" s="4">
        <f>IF(ISERROR($E29),0,INDEX(Daten,$E29,Daten!AI$1))</f>
        <v>0</v>
      </c>
      <c r="AI29" s="4"/>
      <c r="AJ29" s="4"/>
    </row>
    <row r="30" spans="1:36" ht="13.5" x14ac:dyDescent="0.35">
      <c r="A30" s="7" t="s">
        <v>23</v>
      </c>
      <c r="B30" s="3" t="str">
        <f t="shared" si="0"/>
        <v>Arbeitslosenquote</v>
      </c>
      <c r="C30" s="3" t="str">
        <f t="shared" si="1"/>
        <v>EU-Kommission, IWF</v>
      </c>
      <c r="D30" s="3" t="str">
        <f t="shared" si="2"/>
        <v>% der Erwerbsbevölkerung</v>
      </c>
      <c r="E30" s="3">
        <f t="shared" si="3"/>
        <v>83</v>
      </c>
      <c r="F30" s="4" t="str">
        <f>IF(ISERROR($E30),0,INDEX(Daten,$E30,Daten!G$1))</f>
        <v>2000</v>
      </c>
      <c r="G30" s="4" t="str">
        <f>IF(ISERROR($E30),0,INDEX(Daten,$E30,Daten!H$1))</f>
        <v>2026</v>
      </c>
      <c r="H30" s="4">
        <f>IF(ISERROR($E30),0,INDEX(Daten,$E30,Daten!I$1))</f>
        <v>18.8</v>
      </c>
      <c r="I30" s="4">
        <f>IF(ISERROR($E30),0,INDEX(Daten,$E30,Daten!J$1))</f>
        <v>19.3</v>
      </c>
      <c r="J30" s="4">
        <f>IF(ISERROR($E30),0,INDEX(Daten,$E30,Daten!K$1))</f>
        <v>18.7</v>
      </c>
      <c r="K30" s="4">
        <f>IF(ISERROR($E30),0,INDEX(Daten,$E30,Daten!L$1))</f>
        <v>17.600000000000001</v>
      </c>
      <c r="L30" s="4">
        <f>IF(ISERROR($E30),0,INDEX(Daten,$E30,Daten!M$1))</f>
        <v>18.2</v>
      </c>
      <c r="M30" s="4">
        <f>IF(ISERROR($E30),0,INDEX(Daten,$E30,Daten!N$1))</f>
        <v>16.3</v>
      </c>
      <c r="N30" s="4">
        <f>IF(ISERROR($E30),0,INDEX(Daten,$E30,Daten!O$1))</f>
        <v>13.4</v>
      </c>
      <c r="O30" s="4">
        <f>IF(ISERROR($E30),0,INDEX(Daten,$E30,Daten!P$1))</f>
        <v>11.1</v>
      </c>
      <c r="P30" s="4">
        <f>IF(ISERROR($E30),0,INDEX(Daten,$E30,Daten!Q$1))</f>
        <v>9.5</v>
      </c>
      <c r="Q30" s="4">
        <f>IF(ISERROR($E30),0,INDEX(Daten,$E30,Daten!R$1))</f>
        <v>12</v>
      </c>
      <c r="R30" s="4">
        <f>IF(ISERROR($E30),0,INDEX(Daten,$E30,Daten!S$1))</f>
        <v>14.3</v>
      </c>
      <c r="S30" s="4">
        <f>IF(ISERROR($E30),0,INDEX(Daten,$E30,Daten!T$1))</f>
        <v>13.5</v>
      </c>
      <c r="T30" s="4">
        <f>IF(ISERROR($E30),0,INDEX(Daten,$E30,Daten!U$1))</f>
        <v>13.9</v>
      </c>
      <c r="U30" s="4">
        <f>IF(ISERROR($E30),0,INDEX(Daten,$E30,Daten!V$1))</f>
        <v>14.1</v>
      </c>
      <c r="V30" s="4">
        <f>IF(ISERROR($E30),0,INDEX(Daten,$E30,Daten!W$1))</f>
        <v>13.1</v>
      </c>
      <c r="W30" s="4">
        <f>IF(ISERROR($E30),0,INDEX(Daten,$E30,Daten!X$1))</f>
        <v>11.5</v>
      </c>
      <c r="X30" s="4">
        <f>IF(ISERROR($E30),0,INDEX(Daten,$E30,Daten!Y$1))</f>
        <v>9.6</v>
      </c>
      <c r="Y30" s="4">
        <f>IF(ISERROR($E30),0,INDEX(Daten,$E30,Daten!Z$1))</f>
        <v>8.1</v>
      </c>
      <c r="Z30" s="4">
        <f>IF(ISERROR($E30),0,INDEX(Daten,$E30,Daten!AA$1))</f>
        <v>6.5</v>
      </c>
      <c r="AA30" s="4">
        <f>IF(ISERROR($E30),0,INDEX(Daten,$E30,Daten!AB$1))</f>
        <v>5.7</v>
      </c>
      <c r="AB30" s="4">
        <f>IF(ISERROR($E30),0,INDEX(Daten,$E30,Daten!AC$1))</f>
        <v>6.7</v>
      </c>
      <c r="AC30" s="4">
        <f>IF(ISERROR($E30),0,INDEX(Daten,$E30,Daten!AD$1))</f>
        <v>6.8</v>
      </c>
      <c r="AD30" s="4">
        <f>IF(ISERROR($E30),0,INDEX(Daten,$E30,Daten!AE$1))</f>
        <v>6.1</v>
      </c>
      <c r="AE30" s="4">
        <f>IF(ISERROR($E30),0,INDEX(Daten,$E30,Daten!AF$1))</f>
        <v>5.8</v>
      </c>
      <c r="AF30" s="4">
        <f>IF(ISERROR($E30),0,INDEX(Daten,$E30,Daten!AG$1))</f>
        <v>5.5</v>
      </c>
      <c r="AG30" s="4">
        <f>IF(ISERROR($E30),0,INDEX(Daten,$E30,Daten!AH$1))</f>
        <v>5.3</v>
      </c>
      <c r="AH30" s="4">
        <f>IF(ISERROR($E30),0,INDEX(Daten,$E30,Daten!AI$1))</f>
        <v>5.0999999999999996</v>
      </c>
      <c r="AI30" s="4"/>
      <c r="AJ30" s="4"/>
    </row>
    <row r="31" spans="1:36" ht="13.5" x14ac:dyDescent="0.35">
      <c r="A31" s="7" t="s">
        <v>26</v>
      </c>
      <c r="B31" s="3" t="str">
        <f t="shared" si="0"/>
        <v>Arbeitslosenquote</v>
      </c>
      <c r="C31" s="3" t="str">
        <f t="shared" si="1"/>
        <v>EU-Kommission, IWF</v>
      </c>
      <c r="D31" s="3" t="str">
        <f t="shared" si="2"/>
        <v>% der Erwerbsbevölkerung</v>
      </c>
      <c r="E31" s="3">
        <f t="shared" si="3"/>
        <v>84</v>
      </c>
      <c r="F31" s="4" t="str">
        <f>IF(ISERROR($E31),0,INDEX(Daten,$E31,Daten!G$1))</f>
        <v>2000</v>
      </c>
      <c r="G31" s="4" t="str">
        <f>IF(ISERROR($E31),0,INDEX(Daten,$E31,Daten!H$1))</f>
        <v>2026</v>
      </c>
      <c r="H31" s="4">
        <f>IF(ISERROR($E31),0,INDEX(Daten,$E31,Daten!I$1))</f>
        <v>6.8</v>
      </c>
      <c r="I31" s="4">
        <f>IF(ISERROR($E31),0,INDEX(Daten,$E31,Daten!J$1))</f>
        <v>6.2</v>
      </c>
      <c r="J31" s="4">
        <f>IF(ISERROR($E31),0,INDEX(Daten,$E31,Daten!K$1))</f>
        <v>6.3</v>
      </c>
      <c r="K31" s="4">
        <f>IF(ISERROR($E31),0,INDEX(Daten,$E31,Daten!L$1))</f>
        <v>6.7</v>
      </c>
      <c r="L31" s="4">
        <f>IF(ISERROR($E31),0,INDEX(Daten,$E31,Daten!M$1))</f>
        <v>6.3</v>
      </c>
      <c r="M31" s="4">
        <f>IF(ISERROR($E31),0,INDEX(Daten,$E31,Daten!N$1))</f>
        <v>6.5</v>
      </c>
      <c r="N31" s="4">
        <f>IF(ISERROR($E31),0,INDEX(Daten,$E31,Daten!O$1))</f>
        <v>6</v>
      </c>
      <c r="O31" s="4">
        <f>IF(ISERROR($E31),0,INDEX(Daten,$E31,Daten!P$1))</f>
        <v>4.9000000000000004</v>
      </c>
      <c r="P31" s="4">
        <f>IF(ISERROR($E31),0,INDEX(Daten,$E31,Daten!Q$1))</f>
        <v>4.4000000000000004</v>
      </c>
      <c r="Q31" s="4">
        <f>IF(ISERROR($E31),0,INDEX(Daten,$E31,Daten!R$1))</f>
        <v>5.9</v>
      </c>
      <c r="R31" s="4">
        <f>IF(ISERROR($E31),0,INDEX(Daten,$E31,Daten!S$1))</f>
        <v>7.3</v>
      </c>
      <c r="S31" s="4">
        <f>IF(ISERROR($E31),0,INDEX(Daten,$E31,Daten!T$1))</f>
        <v>8.1999999999999993</v>
      </c>
      <c r="T31" s="4">
        <f>IF(ISERROR($E31),0,INDEX(Daten,$E31,Daten!U$1))</f>
        <v>8.9</v>
      </c>
      <c r="U31" s="4">
        <f>IF(ISERROR($E31),0,INDEX(Daten,$E31,Daten!V$1))</f>
        <v>10.1</v>
      </c>
      <c r="V31" s="4">
        <f>IF(ISERROR($E31),0,INDEX(Daten,$E31,Daten!W$1))</f>
        <v>9.6999999999999993</v>
      </c>
      <c r="W31" s="4">
        <f>IF(ISERROR($E31),0,INDEX(Daten,$E31,Daten!X$1))</f>
        <v>9</v>
      </c>
      <c r="X31" s="4">
        <f>IF(ISERROR($E31),0,INDEX(Daten,$E31,Daten!Y$1))</f>
        <v>8</v>
      </c>
      <c r="Y31" s="4">
        <f>IF(ISERROR($E31),0,INDEX(Daten,$E31,Daten!Z$1))</f>
        <v>6.6</v>
      </c>
      <c r="Z31" s="4">
        <f>IF(ISERROR($E31),0,INDEX(Daten,$E31,Daten!AA$1))</f>
        <v>5.0999999999999996</v>
      </c>
      <c r="AA31" s="4">
        <f>IF(ISERROR($E31),0,INDEX(Daten,$E31,Daten!AB$1))</f>
        <v>4.4000000000000004</v>
      </c>
      <c r="AB31" s="4">
        <f>IF(ISERROR($E31),0,INDEX(Daten,$E31,Daten!AC$1))</f>
        <v>5</v>
      </c>
      <c r="AC31" s="4">
        <f>IF(ISERROR($E31),0,INDEX(Daten,$E31,Daten!AD$1))</f>
        <v>4.8</v>
      </c>
      <c r="AD31" s="4">
        <f>IF(ISERROR($E31),0,INDEX(Daten,$E31,Daten!AE$1))</f>
        <v>4</v>
      </c>
      <c r="AE31" s="4">
        <f>IF(ISERROR($E31),0,INDEX(Daten,$E31,Daten!AF$1))</f>
        <v>3.7</v>
      </c>
      <c r="AF31" s="4">
        <f>IF(ISERROR($E31),0,INDEX(Daten,$E31,Daten!AG$1))</f>
        <v>3.5</v>
      </c>
      <c r="AG31" s="4">
        <f>IF(ISERROR($E31),0,INDEX(Daten,$E31,Daten!AH$1))</f>
        <v>3.6</v>
      </c>
      <c r="AH31" s="4">
        <f>IF(ISERROR($E31),0,INDEX(Daten,$E31,Daten!AI$1))</f>
        <v>3.6</v>
      </c>
      <c r="AI31" s="4"/>
      <c r="AJ31" s="4"/>
    </row>
    <row r="32" spans="1:36" ht="13.5" x14ac:dyDescent="0.35">
      <c r="A32" s="7" t="s">
        <v>8</v>
      </c>
      <c r="B32" s="3" t="str">
        <f t="shared" si="0"/>
        <v>Arbeitslosenquote</v>
      </c>
      <c r="C32" s="3" t="str">
        <f t="shared" si="1"/>
        <v>EU-Kommission, IWF</v>
      </c>
      <c r="D32" s="3" t="str">
        <f t="shared" si="2"/>
        <v>% der Erwerbsbevölkerung</v>
      </c>
      <c r="E32" s="3">
        <f t="shared" si="3"/>
        <v>85</v>
      </c>
      <c r="F32" s="4" t="str">
        <f>IF(ISERROR($E32),0,INDEX(Daten,$E32,Daten!G$1))</f>
        <v>2000</v>
      </c>
      <c r="G32" s="4" t="str">
        <f>IF(ISERROR($E32),0,INDEX(Daten,$E32,Daten!H$1))</f>
        <v>2026</v>
      </c>
      <c r="H32" s="4">
        <f>IF(ISERROR($E32),0,INDEX(Daten,$E32,Daten!I$1))</f>
        <v>13.9</v>
      </c>
      <c r="I32" s="4">
        <f>IF(ISERROR($E32),0,INDEX(Daten,$E32,Daten!J$1))</f>
        <v>10.6</v>
      </c>
      <c r="J32" s="4">
        <f>IF(ISERROR($E32),0,INDEX(Daten,$E32,Daten!K$1))</f>
        <v>11.5</v>
      </c>
      <c r="K32" s="4">
        <f>IF(ISERROR($E32),0,INDEX(Daten,$E32,Daten!L$1))</f>
        <v>11.5</v>
      </c>
      <c r="L32" s="4">
        <f>IF(ISERROR($E32),0,INDEX(Daten,$E32,Daten!M$1))</f>
        <v>11</v>
      </c>
      <c r="M32" s="4">
        <f>IF(ISERROR($E32),0,INDEX(Daten,$E32,Daten!N$1))</f>
        <v>9.1999999999999993</v>
      </c>
      <c r="N32" s="4">
        <f>IF(ISERROR($E32),0,INDEX(Daten,$E32,Daten!O$1))</f>
        <v>8.5</v>
      </c>
      <c r="O32" s="4">
        <f>IF(ISERROR($E32),0,INDEX(Daten,$E32,Daten!P$1))</f>
        <v>8.1999999999999993</v>
      </c>
      <c r="P32" s="4">
        <f>IF(ISERROR($E32),0,INDEX(Daten,$E32,Daten!Q$1))</f>
        <v>11.3</v>
      </c>
      <c r="Q32" s="4">
        <f>IF(ISERROR($E32),0,INDEX(Daten,$E32,Daten!R$1))</f>
        <v>17.899999999999999</v>
      </c>
      <c r="R32" s="4">
        <f>IF(ISERROR($E32),0,INDEX(Daten,$E32,Daten!S$1))</f>
        <v>19.899999999999999</v>
      </c>
      <c r="S32" s="4">
        <f>IF(ISERROR($E32),0,INDEX(Daten,$E32,Daten!T$1))</f>
        <v>21.4</v>
      </c>
      <c r="T32" s="4">
        <f>IF(ISERROR($E32),0,INDEX(Daten,$E32,Daten!U$1))</f>
        <v>24.8</v>
      </c>
      <c r="U32" s="4">
        <f>IF(ISERROR($E32),0,INDEX(Daten,$E32,Daten!V$1))</f>
        <v>26.1</v>
      </c>
      <c r="V32" s="4">
        <f>IF(ISERROR($E32),0,INDEX(Daten,$E32,Daten!W$1))</f>
        <v>24.5</v>
      </c>
      <c r="W32" s="4">
        <f>IF(ISERROR($E32),0,INDEX(Daten,$E32,Daten!X$1))</f>
        <v>22.1</v>
      </c>
      <c r="X32" s="4">
        <f>IF(ISERROR($E32),0,INDEX(Daten,$E32,Daten!Y$1))</f>
        <v>19.600000000000001</v>
      </c>
      <c r="Y32" s="4">
        <f>IF(ISERROR($E32),0,INDEX(Daten,$E32,Daten!Z$1))</f>
        <v>17.2</v>
      </c>
      <c r="Z32" s="4">
        <f>IF(ISERROR($E32),0,INDEX(Daten,$E32,Daten!AA$1))</f>
        <v>15.3</v>
      </c>
      <c r="AA32" s="4">
        <f>IF(ISERROR($E32),0,INDEX(Daten,$E32,Daten!AB$1))</f>
        <v>14.1</v>
      </c>
      <c r="AB32" s="4">
        <f>IF(ISERROR($E32),0,INDEX(Daten,$E32,Daten!AC$1))</f>
        <v>15.5</v>
      </c>
      <c r="AC32" s="4">
        <f>IF(ISERROR($E32),0,INDEX(Daten,$E32,Daten!AD$1))</f>
        <v>14.9</v>
      </c>
      <c r="AD32" s="4">
        <f>IF(ISERROR($E32),0,INDEX(Daten,$E32,Daten!AE$1))</f>
        <v>13</v>
      </c>
      <c r="AE32" s="4">
        <f>IF(ISERROR($E32),0,INDEX(Daten,$E32,Daten!AF$1))</f>
        <v>12.2</v>
      </c>
      <c r="AF32" s="4">
        <f>IF(ISERROR($E32),0,INDEX(Daten,$E32,Daten!AG$1))</f>
        <v>11.5</v>
      </c>
      <c r="AG32" s="4">
        <f>IF(ISERROR($E32),0,INDEX(Daten,$E32,Daten!AH$1))</f>
        <v>11</v>
      </c>
      <c r="AH32" s="4">
        <f>IF(ISERROR($E32),0,INDEX(Daten,$E32,Daten!AI$1))</f>
        <v>10.7</v>
      </c>
      <c r="AI32" s="4"/>
      <c r="AJ32" s="4"/>
    </row>
    <row r="33" spans="1:36" ht="13.5" x14ac:dyDescent="0.35">
      <c r="A33" s="7" t="s">
        <v>22</v>
      </c>
      <c r="B33" s="3" t="str">
        <f t="shared" si="0"/>
        <v>Arbeitslosenquote</v>
      </c>
      <c r="C33" s="3" t="str">
        <f t="shared" si="1"/>
        <v>EU-Kommission, IWF</v>
      </c>
      <c r="D33" s="3" t="str">
        <f t="shared" si="2"/>
        <v>% der Erwerbsbevölkerung</v>
      </c>
      <c r="E33" s="3">
        <f t="shared" si="3"/>
        <v>86</v>
      </c>
      <c r="F33" s="4" t="str">
        <f>IF(ISERROR($E33),0,INDEX(Daten,$E33,Daten!G$1))</f>
        <v>2000</v>
      </c>
      <c r="G33" s="4" t="str">
        <f>IF(ISERROR($E33),0,INDEX(Daten,$E33,Daten!H$1))</f>
        <v>2026</v>
      </c>
      <c r="H33" s="4">
        <f>IF(ISERROR($E33),0,INDEX(Daten,$E33,Daten!I$1))</f>
        <v>8.8000000000000007</v>
      </c>
      <c r="I33" s="4">
        <f>IF(ISERROR($E33),0,INDEX(Daten,$E33,Daten!J$1))</f>
        <v>8.1999999999999993</v>
      </c>
      <c r="J33" s="4">
        <f>IF(ISERROR($E33),0,INDEX(Daten,$E33,Daten!K$1))</f>
        <v>7.3</v>
      </c>
      <c r="K33" s="4">
        <f>IF(ISERROR($E33),0,INDEX(Daten,$E33,Daten!L$1))</f>
        <v>7.8</v>
      </c>
      <c r="L33" s="4">
        <f>IF(ISERROR($E33),0,INDEX(Daten,$E33,Daten!M$1))</f>
        <v>8.3000000000000007</v>
      </c>
      <c r="M33" s="4">
        <f>IF(ISERROR($E33),0,INDEX(Daten,$E33,Daten!N$1))</f>
        <v>7.9</v>
      </c>
      <c r="N33" s="4">
        <f>IF(ISERROR($E33),0,INDEX(Daten,$E33,Daten!O$1))</f>
        <v>7.2</v>
      </c>
      <c r="O33" s="4">
        <f>IF(ISERROR($E33),0,INDEX(Daten,$E33,Daten!P$1))</f>
        <v>5.3</v>
      </c>
      <c r="P33" s="4">
        <f>IF(ISERROR($E33),0,INDEX(Daten,$E33,Daten!Q$1))</f>
        <v>4.4000000000000004</v>
      </c>
      <c r="Q33" s="4">
        <f>IF(ISERROR($E33),0,INDEX(Daten,$E33,Daten!R$1))</f>
        <v>6.7</v>
      </c>
      <c r="R33" s="4">
        <f>IF(ISERROR($E33),0,INDEX(Daten,$E33,Daten!S$1))</f>
        <v>7.3</v>
      </c>
      <c r="S33" s="4">
        <f>IF(ISERROR($E33),0,INDEX(Daten,$E33,Daten!T$1))</f>
        <v>6.7</v>
      </c>
      <c r="T33" s="4">
        <f>IF(ISERROR($E33),0,INDEX(Daten,$E33,Daten!U$1))</f>
        <v>7</v>
      </c>
      <c r="U33" s="4">
        <f>IF(ISERROR($E33),0,INDEX(Daten,$E33,Daten!V$1))</f>
        <v>7</v>
      </c>
      <c r="V33" s="4">
        <f>IF(ISERROR($E33),0,INDEX(Daten,$E33,Daten!W$1))</f>
        <v>6.1</v>
      </c>
      <c r="W33" s="4">
        <f>IF(ISERROR($E33),0,INDEX(Daten,$E33,Daten!X$1))</f>
        <v>5.0999999999999996</v>
      </c>
      <c r="X33" s="4">
        <f>IF(ISERROR($E33),0,INDEX(Daten,$E33,Daten!Y$1))</f>
        <v>4</v>
      </c>
      <c r="Y33" s="4">
        <f>IF(ISERROR($E33),0,INDEX(Daten,$E33,Daten!Z$1))</f>
        <v>2.9</v>
      </c>
      <c r="Z33" s="4">
        <f>IF(ISERROR($E33),0,INDEX(Daten,$E33,Daten!AA$1))</f>
        <v>2.2000000000000002</v>
      </c>
      <c r="AA33" s="4">
        <f>IF(ISERROR($E33),0,INDEX(Daten,$E33,Daten!AB$1))</f>
        <v>2</v>
      </c>
      <c r="AB33" s="4">
        <f>IF(ISERROR($E33),0,INDEX(Daten,$E33,Daten!AC$1))</f>
        <v>2.6</v>
      </c>
      <c r="AC33" s="4">
        <f>IF(ISERROR($E33),0,INDEX(Daten,$E33,Daten!AD$1))</f>
        <v>2.8</v>
      </c>
      <c r="AD33" s="4">
        <f>IF(ISERROR($E33),0,INDEX(Daten,$E33,Daten!AE$1))</f>
        <v>2.2000000000000002</v>
      </c>
      <c r="AE33" s="4">
        <f>IF(ISERROR($E33),0,INDEX(Daten,$E33,Daten!AF$1))</f>
        <v>2.6</v>
      </c>
      <c r="AF33" s="4">
        <f>IF(ISERROR($E33),0,INDEX(Daten,$E33,Daten!AG$1))</f>
        <v>2.6</v>
      </c>
      <c r="AG33" s="4">
        <f>IF(ISERROR($E33),0,INDEX(Daten,$E33,Daten!AH$1))</f>
        <v>2.7</v>
      </c>
      <c r="AH33" s="4">
        <f>IF(ISERROR($E33),0,INDEX(Daten,$E33,Daten!AI$1))</f>
        <v>2.7</v>
      </c>
      <c r="AI33" s="4"/>
      <c r="AJ33" s="4"/>
    </row>
    <row r="34" spans="1:36" ht="13.5" x14ac:dyDescent="0.35">
      <c r="A34" s="7" t="s">
        <v>17</v>
      </c>
      <c r="B34" s="3" t="str">
        <f t="shared" si="0"/>
        <v>Arbeitslosenquote</v>
      </c>
      <c r="C34" s="3" t="str">
        <f t="shared" si="1"/>
        <v>EU-Kommission, IWF</v>
      </c>
      <c r="D34" s="3" t="str">
        <f t="shared" si="2"/>
        <v>% der Erwerbsbevölkerung</v>
      </c>
      <c r="E34" s="3" t="e">
        <f t="shared" si="3"/>
        <v>#N/A</v>
      </c>
      <c r="F34" s="4">
        <f>IF(ISERROR($E34),0,INDEX(Daten,$E34,Daten!G$1))</f>
        <v>0</v>
      </c>
      <c r="G34" s="4">
        <f>IF(ISERROR($E34),0,INDEX(Daten,$E34,Daten!H$1))</f>
        <v>0</v>
      </c>
      <c r="H34" s="4">
        <f>IF(ISERROR($E34),0,INDEX(Daten,$E34,Daten!I$1))</f>
        <v>0</v>
      </c>
      <c r="I34" s="4">
        <f>IF(ISERROR($E34),0,INDEX(Daten,$E34,Daten!J$1))</f>
        <v>0</v>
      </c>
      <c r="J34" s="4">
        <f>IF(ISERROR($E34),0,INDEX(Daten,$E34,Daten!K$1))</f>
        <v>0</v>
      </c>
      <c r="K34" s="4">
        <f>IF(ISERROR($E34),0,INDEX(Daten,$E34,Daten!L$1))</f>
        <v>0</v>
      </c>
      <c r="L34" s="4">
        <f>IF(ISERROR($E34),0,INDEX(Daten,$E34,Daten!M$1))</f>
        <v>0</v>
      </c>
      <c r="M34" s="4">
        <f>IF(ISERROR($E34),0,INDEX(Daten,$E34,Daten!N$1))</f>
        <v>0</v>
      </c>
      <c r="N34" s="4">
        <f>IF(ISERROR($E34),0,INDEX(Daten,$E34,Daten!O$1))</f>
        <v>0</v>
      </c>
      <c r="O34" s="4">
        <f>IF(ISERROR($E34),0,INDEX(Daten,$E34,Daten!P$1))</f>
        <v>0</v>
      </c>
      <c r="P34" s="4">
        <f>IF(ISERROR($E34),0,INDEX(Daten,$E34,Daten!Q$1))</f>
        <v>0</v>
      </c>
      <c r="Q34" s="4">
        <f>IF(ISERROR($E34),0,INDEX(Daten,$E34,Daten!R$1))</f>
        <v>0</v>
      </c>
      <c r="R34" s="4">
        <f>IF(ISERROR($E34),0,INDEX(Daten,$E34,Daten!S$1))</f>
        <v>0</v>
      </c>
      <c r="S34" s="4">
        <f>IF(ISERROR($E34),0,INDEX(Daten,$E34,Daten!T$1))</f>
        <v>0</v>
      </c>
      <c r="T34" s="4">
        <f>IF(ISERROR($E34),0,INDEX(Daten,$E34,Daten!U$1))</f>
        <v>0</v>
      </c>
      <c r="U34" s="4">
        <f>IF(ISERROR($E34),0,INDEX(Daten,$E34,Daten!V$1))</f>
        <v>0</v>
      </c>
      <c r="V34" s="4">
        <f>IF(ISERROR($E34),0,INDEX(Daten,$E34,Daten!W$1))</f>
        <v>0</v>
      </c>
      <c r="W34" s="4">
        <f>IF(ISERROR($E34),0,INDEX(Daten,$E34,Daten!X$1))</f>
        <v>0</v>
      </c>
      <c r="X34" s="4">
        <f>IF(ISERROR($E34),0,INDEX(Daten,$E34,Daten!Y$1))</f>
        <v>0</v>
      </c>
      <c r="Y34" s="4">
        <f>IF(ISERROR($E34),0,INDEX(Daten,$E34,Daten!Z$1))</f>
        <v>0</v>
      </c>
      <c r="Z34" s="4">
        <f>IF(ISERROR($E34),0,INDEX(Daten,$E34,Daten!AA$1))</f>
        <v>0</v>
      </c>
      <c r="AA34" s="4">
        <f>IF(ISERROR($E34),0,INDEX(Daten,$E34,Daten!AB$1))</f>
        <v>0</v>
      </c>
      <c r="AB34" s="4">
        <f>IF(ISERROR($E34),0,INDEX(Daten,$E34,Daten!AC$1))</f>
        <v>0</v>
      </c>
      <c r="AC34" s="4">
        <f>IF(ISERROR($E34),0,INDEX(Daten,$E34,Daten!AD$1))</f>
        <v>0</v>
      </c>
      <c r="AD34" s="4">
        <f>IF(ISERROR($E34),0,INDEX(Daten,$E34,Daten!AE$1))</f>
        <v>0</v>
      </c>
      <c r="AE34" s="4">
        <f>IF(ISERROR($E34),0,INDEX(Daten,$E34,Daten!AF$1))</f>
        <v>0</v>
      </c>
      <c r="AF34" s="4">
        <f>IF(ISERROR($E34),0,INDEX(Daten,$E34,Daten!AG$1))</f>
        <v>0</v>
      </c>
      <c r="AG34" s="4">
        <f>IF(ISERROR($E34),0,INDEX(Daten,$E34,Daten!AH$1))</f>
        <v>0</v>
      </c>
      <c r="AH34" s="4">
        <f>IF(ISERROR($E34),0,INDEX(Daten,$E34,Daten!AI$1))</f>
        <v>0</v>
      </c>
      <c r="AI34" s="4"/>
      <c r="AJ34" s="4"/>
    </row>
    <row r="35" spans="1:36" ht="13.5" x14ac:dyDescent="0.35">
      <c r="A35" s="7" t="s">
        <v>24</v>
      </c>
      <c r="B35" s="3" t="str">
        <f t="shared" si="0"/>
        <v>Arbeitslosenquote</v>
      </c>
      <c r="C35" s="3" t="str">
        <f t="shared" si="1"/>
        <v>EU-Kommission, IWF</v>
      </c>
      <c r="D35" s="3" t="str">
        <f t="shared" si="2"/>
        <v>% der Erwerbsbevölkerung</v>
      </c>
      <c r="E35" s="3">
        <f t="shared" si="3"/>
        <v>87</v>
      </c>
      <c r="F35" s="4" t="str">
        <f>IF(ISERROR($E35),0,INDEX(Daten,$E35,Daten!G$1))</f>
        <v>2000</v>
      </c>
      <c r="G35" s="4" t="str">
        <f>IF(ISERROR($E35),0,INDEX(Daten,$E35,Daten!H$1))</f>
        <v>2026</v>
      </c>
      <c r="H35" s="4">
        <f>IF(ISERROR($E35),0,INDEX(Daten,$E35,Daten!I$1))</f>
        <v>6.2</v>
      </c>
      <c r="I35" s="4">
        <f>IF(ISERROR($E35),0,INDEX(Daten,$E35,Daten!J$1))</f>
        <v>5.5</v>
      </c>
      <c r="J35" s="4">
        <f>IF(ISERROR($E35),0,INDEX(Daten,$E35,Daten!K$1))</f>
        <v>5.6</v>
      </c>
      <c r="K35" s="4">
        <f>IF(ISERROR($E35),0,INDEX(Daten,$E35,Daten!L$1))</f>
        <v>5.7</v>
      </c>
      <c r="L35" s="4">
        <f>IF(ISERROR($E35),0,INDEX(Daten,$E35,Daten!M$1))</f>
        <v>5.9</v>
      </c>
      <c r="M35" s="4">
        <f>IF(ISERROR($E35),0,INDEX(Daten,$E35,Daten!N$1))</f>
        <v>7</v>
      </c>
      <c r="N35" s="4">
        <f>IF(ISERROR($E35),0,INDEX(Daten,$E35,Daten!O$1))</f>
        <v>7.3</v>
      </c>
      <c r="O35" s="4">
        <f>IF(ISERROR($E35),0,INDEX(Daten,$E35,Daten!P$1))</f>
        <v>7.2</v>
      </c>
      <c r="P35" s="4">
        <f>IF(ISERROR($E35),0,INDEX(Daten,$E35,Daten!Q$1))</f>
        <v>7.6</v>
      </c>
      <c r="Q35" s="4">
        <f>IF(ISERROR($E35),0,INDEX(Daten,$E35,Daten!R$1))</f>
        <v>9.6999999999999993</v>
      </c>
      <c r="R35" s="4">
        <f>IF(ISERROR($E35),0,INDEX(Daten,$E35,Daten!S$1))</f>
        <v>10.8</v>
      </c>
      <c r="S35" s="4">
        <f>IF(ISERROR($E35),0,INDEX(Daten,$E35,Daten!T$1))</f>
        <v>10.7</v>
      </c>
      <c r="T35" s="4">
        <f>IF(ISERROR($E35),0,INDEX(Daten,$E35,Daten!U$1))</f>
        <v>10.7</v>
      </c>
      <c r="U35" s="4">
        <f>IF(ISERROR($E35),0,INDEX(Daten,$E35,Daten!V$1))</f>
        <v>9.8000000000000007</v>
      </c>
      <c r="V35" s="4">
        <f>IF(ISERROR($E35),0,INDEX(Daten,$E35,Daten!W$1))</f>
        <v>7.5</v>
      </c>
      <c r="W35" s="4">
        <f>IF(ISERROR($E35),0,INDEX(Daten,$E35,Daten!X$1))</f>
        <v>6.6</v>
      </c>
      <c r="X35" s="4">
        <f>IF(ISERROR($E35),0,INDEX(Daten,$E35,Daten!Y$1))</f>
        <v>5</v>
      </c>
      <c r="Y35" s="4">
        <f>IF(ISERROR($E35),0,INDEX(Daten,$E35,Daten!Z$1))</f>
        <v>4</v>
      </c>
      <c r="Z35" s="4">
        <f>IF(ISERROR($E35),0,INDEX(Daten,$E35,Daten!AA$1))</f>
        <v>3.6</v>
      </c>
      <c r="AA35" s="4">
        <f>IF(ISERROR($E35),0,INDEX(Daten,$E35,Daten!AB$1))</f>
        <v>3.3</v>
      </c>
      <c r="AB35" s="4">
        <f>IF(ISERROR($E35),0,INDEX(Daten,$E35,Daten!AC$1))</f>
        <v>4.0999999999999996</v>
      </c>
      <c r="AC35" s="4">
        <f>IF(ISERROR($E35),0,INDEX(Daten,$E35,Daten!AD$1))</f>
        <v>4.0999999999999996</v>
      </c>
      <c r="AD35" s="4">
        <f>IF(ISERROR($E35),0,INDEX(Daten,$E35,Daten!AE$1))</f>
        <v>3.6</v>
      </c>
      <c r="AE35" s="4">
        <f>IF(ISERROR($E35),0,INDEX(Daten,$E35,Daten!AF$1))</f>
        <v>4.0999999999999996</v>
      </c>
      <c r="AF35" s="4">
        <f>IF(ISERROR($E35),0,INDEX(Daten,$E35,Daten!AG$1))</f>
        <v>4.5</v>
      </c>
      <c r="AG35" s="4">
        <f>IF(ISERROR($E35),0,INDEX(Daten,$E35,Daten!AH$1))</f>
        <v>4.3</v>
      </c>
      <c r="AH35" s="4">
        <f>IF(ISERROR($E35),0,INDEX(Daten,$E35,Daten!AI$1))</f>
        <v>4.0999999999999996</v>
      </c>
      <c r="AI35" s="4"/>
      <c r="AJ35" s="4"/>
    </row>
    <row r="36" spans="1:36" ht="13.5" x14ac:dyDescent="0.35">
      <c r="A36" s="7" t="s">
        <v>57</v>
      </c>
      <c r="B36" s="3" t="str">
        <f t="shared" si="0"/>
        <v>Arbeitslosenquote</v>
      </c>
      <c r="C36" s="3" t="str">
        <f t="shared" si="1"/>
        <v>EU-Kommission, IWF</v>
      </c>
      <c r="D36" s="3" t="str">
        <f t="shared" si="2"/>
        <v>% der Erwerbsbevölkerung</v>
      </c>
      <c r="E36" s="3">
        <f t="shared" si="3"/>
        <v>88</v>
      </c>
      <c r="F36" s="4" t="str">
        <f>IF(ISERROR($E36),0,INDEX(Daten,$E36,Daten!G$1))</f>
        <v>2000</v>
      </c>
      <c r="G36" s="4" t="str">
        <f>IF(ISERROR($E36),0,INDEX(Daten,$E36,Daten!H$1))</f>
        <v>2026</v>
      </c>
      <c r="H36" s="4">
        <f>IF(ISERROR($E36),0,INDEX(Daten,$E36,Daten!I$1))</f>
        <v>5.4598215999999997</v>
      </c>
      <c r="I36" s="4">
        <f>IF(ISERROR($E36),0,INDEX(Daten,$E36,Daten!J$1))</f>
        <v>5.0990124000000003</v>
      </c>
      <c r="J36" s="4">
        <f>IF(ISERROR($E36),0,INDEX(Daten,$E36,Daten!K$1))</f>
        <v>5.1882194999999998</v>
      </c>
      <c r="K36" s="4">
        <f>IF(ISERROR($E36),0,INDEX(Daten,$E36,Daten!L$1))</f>
        <v>5.0127493000000003</v>
      </c>
      <c r="L36" s="4">
        <f>IF(ISERROR($E36),0,INDEX(Daten,$E36,Daten!M$1))</f>
        <v>4.7538239000000004</v>
      </c>
      <c r="M36" s="4">
        <f>IF(ISERROR($E36),0,INDEX(Daten,$E36,Daten!N$1))</f>
        <v>4.8303678000000003</v>
      </c>
      <c r="N36" s="4">
        <f>IF(ISERROR($E36),0,INDEX(Daten,$E36,Daten!O$1))</f>
        <v>5.4228971000000001</v>
      </c>
      <c r="O36" s="4">
        <f>IF(ISERROR($E36),0,INDEX(Daten,$E36,Daten!P$1))</f>
        <v>5.3327768000000004</v>
      </c>
      <c r="P36" s="4">
        <f>IF(ISERROR($E36),0,INDEX(Daten,$E36,Daten!Q$1))</f>
        <v>5.6853863999999996</v>
      </c>
      <c r="Q36" s="4">
        <f>IF(ISERROR($E36),0,INDEX(Daten,$E36,Daten!R$1))</f>
        <v>7.6138994999999996</v>
      </c>
      <c r="R36" s="4">
        <f>IF(ISERROR($E36),0,INDEX(Daten,$E36,Daten!S$1))</f>
        <v>7.8699631999999999</v>
      </c>
      <c r="S36" s="4">
        <f>IF(ISERROR($E36),0,INDEX(Daten,$E36,Daten!T$1))</f>
        <v>8.1119719000000003</v>
      </c>
      <c r="T36" s="4">
        <f>IF(ISERROR($E36),0,INDEX(Daten,$E36,Daten!U$1))</f>
        <v>7.9745138999999998</v>
      </c>
      <c r="U36" s="4">
        <f>IF(ISERROR($E36),0,INDEX(Daten,$E36,Daten!V$1))</f>
        <v>7.6246301000000001</v>
      </c>
      <c r="V36" s="4">
        <f>IF(ISERROR($E36),0,INDEX(Daten,$E36,Daten!W$1))</f>
        <v>6.2085188999999996</v>
      </c>
      <c r="W36" s="4">
        <f>IF(ISERROR($E36),0,INDEX(Daten,$E36,Daten!X$1))</f>
        <v>5.4248943000000001</v>
      </c>
      <c r="X36" s="4">
        <f>IF(ISERROR($E36),0,INDEX(Daten,$E36,Daten!Y$1))</f>
        <v>4.9460006999999999</v>
      </c>
      <c r="Y36" s="4">
        <f>IF(ISERROR($E36),0,INDEX(Daten,$E36,Daten!Z$1))</f>
        <v>4.4686139000000002</v>
      </c>
      <c r="Z36" s="4">
        <f>IF(ISERROR($E36),0,INDEX(Daten,$E36,Daten!AA$1))</f>
        <v>4.1622081</v>
      </c>
      <c r="AA36" s="4">
        <f>IF(ISERROR($E36),0,INDEX(Daten,$E36,Daten!AB$1))</f>
        <v>3.9236673</v>
      </c>
      <c r="AB36" s="4">
        <f>IF(ISERROR($E36),0,INDEX(Daten,$E36,Daten!AC$1))</f>
        <v>4.6614021000000001</v>
      </c>
      <c r="AC36" s="4">
        <f>IF(ISERROR($E36),0,INDEX(Daten,$E36,Daten!AD$1))</f>
        <v>4.6167202999999999</v>
      </c>
      <c r="AD36" s="4">
        <f>IF(ISERROR($E36),0,INDEX(Daten,$E36,Daten!AE$1))</f>
        <v>3.8537737999999999</v>
      </c>
      <c r="AE36" s="4">
        <f>IF(ISERROR($E36),0,INDEX(Daten,$E36,Daten!AF$1))</f>
        <v>4.0300200000000004</v>
      </c>
      <c r="AF36" s="4">
        <f>IF(ISERROR($E36),0,INDEX(Daten,$E36,Daten!AG$1))</f>
        <v>4.3300200000000002</v>
      </c>
      <c r="AG36" s="4">
        <f>IF(ISERROR($E36),0,INDEX(Daten,$E36,Daten!AH$1))</f>
        <v>4.2300199999999997</v>
      </c>
      <c r="AH36" s="4">
        <f>IF(ISERROR($E36),0,INDEX(Daten,$E36,Daten!AI$1))</f>
        <v>4.2300199999999997</v>
      </c>
      <c r="AI36" s="4"/>
      <c r="AJ36" s="4"/>
    </row>
    <row r="37" spans="1:36" ht="13.5" x14ac:dyDescent="0.35">
      <c r="A37" s="7" t="s">
        <v>30</v>
      </c>
      <c r="B37" s="3" t="str">
        <f t="shared" si="0"/>
        <v>Arbeitslosenquote</v>
      </c>
      <c r="C37" s="3" t="str">
        <f t="shared" si="1"/>
        <v>EU-Kommission, IWF</v>
      </c>
      <c r="D37" s="3" t="str">
        <f t="shared" si="2"/>
        <v>% der Erwerbsbevölkerung</v>
      </c>
      <c r="E37" s="3">
        <f t="shared" si="3"/>
        <v>89</v>
      </c>
      <c r="F37" s="4" t="str">
        <f>IF(ISERROR($E37),0,INDEX(Daten,$E37,Daten!G$1))</f>
        <v>2000</v>
      </c>
      <c r="G37" s="4" t="str">
        <f>IF(ISERROR($E37),0,INDEX(Daten,$E37,Daten!H$1))</f>
        <v>2026</v>
      </c>
      <c r="H37" s="4">
        <f>IF(ISERROR($E37),0,INDEX(Daten,$E37,Daten!I$1))</f>
        <v>4.9000000000000004</v>
      </c>
      <c r="I37" s="4">
        <f>IF(ISERROR($E37),0,INDEX(Daten,$E37,Daten!J$1))</f>
        <v>3.9</v>
      </c>
      <c r="J37" s="4">
        <f>IF(ISERROR($E37),0,INDEX(Daten,$E37,Daten!K$1))</f>
        <v>3.6</v>
      </c>
      <c r="K37" s="4">
        <f>IF(ISERROR($E37),0,INDEX(Daten,$E37,Daten!L$1))</f>
        <v>4.3</v>
      </c>
      <c r="L37" s="4">
        <f>IF(ISERROR($E37),0,INDEX(Daten,$E37,Daten!M$1))</f>
        <v>4.7</v>
      </c>
      <c r="M37" s="4">
        <f>IF(ISERROR($E37),0,INDEX(Daten,$E37,Daten!N$1))</f>
        <v>5.3</v>
      </c>
      <c r="N37" s="4">
        <f>IF(ISERROR($E37),0,INDEX(Daten,$E37,Daten!O$1))</f>
        <v>4.5999999999999996</v>
      </c>
      <c r="O37" s="4">
        <f>IF(ISERROR($E37),0,INDEX(Daten,$E37,Daten!P$1))</f>
        <v>3.9</v>
      </c>
      <c r="P37" s="4">
        <f>IF(ISERROR($E37),0,INDEX(Daten,$E37,Daten!Q$1))</f>
        <v>3.7</v>
      </c>
      <c r="Q37" s="4">
        <f>IF(ISERROR($E37),0,INDEX(Daten,$E37,Daten!R$1))</f>
        <v>5.4</v>
      </c>
      <c r="R37" s="4">
        <f>IF(ISERROR($E37),0,INDEX(Daten,$E37,Daten!S$1))</f>
        <v>6.3</v>
      </c>
      <c r="S37" s="4">
        <f>IF(ISERROR($E37),0,INDEX(Daten,$E37,Daten!T$1))</f>
        <v>7.9</v>
      </c>
      <c r="T37" s="4">
        <f>IF(ISERROR($E37),0,INDEX(Daten,$E37,Daten!U$1))</f>
        <v>11.9</v>
      </c>
      <c r="U37" s="4">
        <f>IF(ISERROR($E37),0,INDEX(Daten,$E37,Daten!V$1))</f>
        <v>15.9</v>
      </c>
      <c r="V37" s="4">
        <f>IF(ISERROR($E37),0,INDEX(Daten,$E37,Daten!W$1))</f>
        <v>16.100000000000001</v>
      </c>
      <c r="W37" s="4">
        <f>IF(ISERROR($E37),0,INDEX(Daten,$E37,Daten!X$1))</f>
        <v>15</v>
      </c>
      <c r="X37" s="4">
        <f>IF(ISERROR($E37),0,INDEX(Daten,$E37,Daten!Y$1))</f>
        <v>13</v>
      </c>
      <c r="Y37" s="4">
        <f>IF(ISERROR($E37),0,INDEX(Daten,$E37,Daten!Z$1))</f>
        <v>11.1</v>
      </c>
      <c r="Z37" s="4">
        <f>IF(ISERROR($E37),0,INDEX(Daten,$E37,Daten!AA$1))</f>
        <v>8.4</v>
      </c>
      <c r="AA37" s="4">
        <f>IF(ISERROR($E37),0,INDEX(Daten,$E37,Daten!AB$1))</f>
        <v>7.1</v>
      </c>
      <c r="AB37" s="4">
        <f>IF(ISERROR($E37),0,INDEX(Daten,$E37,Daten!AC$1))</f>
        <v>7.6</v>
      </c>
      <c r="AC37" s="4">
        <f>IF(ISERROR($E37),0,INDEX(Daten,$E37,Daten!AD$1))</f>
        <v>7.5</v>
      </c>
      <c r="AD37" s="4">
        <f>IF(ISERROR($E37),0,INDEX(Daten,$E37,Daten!AE$1))</f>
        <v>6.8</v>
      </c>
      <c r="AE37" s="4">
        <f>IF(ISERROR($E37),0,INDEX(Daten,$E37,Daten!AF$1))</f>
        <v>5.8</v>
      </c>
      <c r="AF37" s="4">
        <f>IF(ISERROR($E37),0,INDEX(Daten,$E37,Daten!AG$1))</f>
        <v>4.9000000000000004</v>
      </c>
      <c r="AG37" s="4">
        <f>IF(ISERROR($E37),0,INDEX(Daten,$E37,Daten!AH$1))</f>
        <v>4.7</v>
      </c>
      <c r="AH37" s="4">
        <f>IF(ISERROR($E37),0,INDEX(Daten,$E37,Daten!AI$1))</f>
        <v>4.5</v>
      </c>
      <c r="AI37" s="4"/>
      <c r="AJ37" s="4"/>
    </row>
    <row r="38" spans="1:36" ht="13.5" x14ac:dyDescent="0.35">
      <c r="A38" s="19" t="s">
        <v>147</v>
      </c>
      <c r="B38" s="3" t="str">
        <f t="shared" si="0"/>
        <v>Arbeitslosenquote</v>
      </c>
      <c r="C38" s="3" t="str">
        <f t="shared" si="1"/>
        <v>EU-Kommission, IWF</v>
      </c>
      <c r="D38" s="3" t="str">
        <f t="shared" si="2"/>
        <v>% der Erwerbsbevölkerung</v>
      </c>
      <c r="E38" s="3" t="e">
        <f t="shared" si="3"/>
        <v>#N/A</v>
      </c>
      <c r="F38" s="4">
        <f>IF(ISERROR($E38),0,INDEX(Daten,$E38,Daten!G$1))</f>
        <v>0</v>
      </c>
      <c r="G38" s="4">
        <f>IF(ISERROR($E38),0,INDEX(Daten,$E38,Daten!H$1))</f>
        <v>0</v>
      </c>
      <c r="H38" s="4">
        <f>IF(ISERROR($E38),0,INDEX(Daten,$E38,Daten!I$1))</f>
        <v>0</v>
      </c>
      <c r="I38" s="4">
        <f>IF(ISERROR($E38),0,INDEX(Daten,$E38,Daten!J$1))</f>
        <v>0</v>
      </c>
      <c r="J38" s="4">
        <f>IF(ISERROR($E38),0,INDEX(Daten,$E38,Daten!K$1))</f>
        <v>0</v>
      </c>
      <c r="K38" s="4">
        <f>IF(ISERROR($E38),0,INDEX(Daten,$E38,Daten!L$1))</f>
        <v>0</v>
      </c>
      <c r="L38" s="4">
        <f>IF(ISERROR($E38),0,INDEX(Daten,$E38,Daten!M$1))</f>
        <v>0</v>
      </c>
      <c r="M38" s="4">
        <f>IF(ISERROR($E38),0,INDEX(Daten,$E38,Daten!N$1))</f>
        <v>0</v>
      </c>
      <c r="N38" s="4">
        <f>IF(ISERROR($E38),0,INDEX(Daten,$E38,Daten!O$1))</f>
        <v>0</v>
      </c>
      <c r="O38" s="4">
        <f>IF(ISERROR($E38),0,INDEX(Daten,$E38,Daten!P$1))</f>
        <v>0</v>
      </c>
      <c r="P38" s="4">
        <f>IF(ISERROR($E38),0,INDEX(Daten,$E38,Daten!Q$1))</f>
        <v>0</v>
      </c>
      <c r="Q38" s="4">
        <f>IF(ISERROR($E38),0,INDEX(Daten,$E38,Daten!R$1))</f>
        <v>0</v>
      </c>
      <c r="R38" s="4">
        <f>IF(ISERROR($E38),0,INDEX(Daten,$E38,Daten!S$1))</f>
        <v>0</v>
      </c>
      <c r="S38" s="4">
        <f>IF(ISERROR($E38),0,INDEX(Daten,$E38,Daten!T$1))</f>
        <v>0</v>
      </c>
      <c r="T38" s="4">
        <f>IF(ISERROR($E38),0,INDEX(Daten,$E38,Daten!U$1))</f>
        <v>0</v>
      </c>
      <c r="U38" s="4">
        <f>IF(ISERROR($E38),0,INDEX(Daten,$E38,Daten!V$1))</f>
        <v>0</v>
      </c>
      <c r="V38" s="4">
        <f>IF(ISERROR($E38),0,INDEX(Daten,$E38,Daten!W$1))</f>
        <v>0</v>
      </c>
      <c r="W38" s="4">
        <f>IF(ISERROR($E38),0,INDEX(Daten,$E38,Daten!X$1))</f>
        <v>0</v>
      </c>
      <c r="X38" s="4">
        <f>IF(ISERROR($E38),0,INDEX(Daten,$E38,Daten!Y$1))</f>
        <v>0</v>
      </c>
      <c r="Y38" s="4">
        <f>IF(ISERROR($E38),0,INDEX(Daten,$E38,Daten!Z$1))</f>
        <v>0</v>
      </c>
      <c r="Z38" s="4">
        <f>IF(ISERROR($E38),0,INDEX(Daten,$E38,Daten!AA$1))</f>
        <v>0</v>
      </c>
      <c r="AA38" s="4">
        <f>IF(ISERROR($E38),0,INDEX(Daten,$E38,Daten!AB$1))</f>
        <v>0</v>
      </c>
      <c r="AB38" s="4">
        <f>IF(ISERROR($E38),0,INDEX(Daten,$E38,Daten!AC$1))</f>
        <v>0</v>
      </c>
      <c r="AC38" s="4">
        <f>IF(ISERROR($E38),0,INDEX(Daten,$E38,Daten!AD$1))</f>
        <v>0</v>
      </c>
      <c r="AD38" s="4">
        <f>IF(ISERROR($E38),0,INDEX(Daten,$E38,Daten!AE$1))</f>
        <v>0</v>
      </c>
      <c r="AE38" s="4">
        <f>IF(ISERROR($E38),0,INDEX(Daten,$E38,Daten!AF$1))</f>
        <v>0</v>
      </c>
      <c r="AF38" s="4">
        <f>IF(ISERROR($E38),0,INDEX(Daten,$E38,Daten!AG$1))</f>
        <v>0</v>
      </c>
      <c r="AG38" s="4">
        <f>IF(ISERROR($E38),0,INDEX(Daten,$E38,Daten!AH$1))</f>
        <v>0</v>
      </c>
      <c r="AH38" s="4">
        <f>IF(ISERROR($E38),0,INDEX(Daten,$E38,Daten!AI$1))</f>
        <v>0</v>
      </c>
    </row>
    <row r="39" spans="1:36" ht="13.5" x14ac:dyDescent="0.35">
      <c r="A39" s="19" t="s">
        <v>367</v>
      </c>
      <c r="B39" s="3" t="str">
        <f t="shared" si="0"/>
        <v>Arbeitslosenquote</v>
      </c>
      <c r="C39" s="3" t="str">
        <f t="shared" si="1"/>
        <v>EU-Kommission, IWF</v>
      </c>
      <c r="D39" s="3" t="str">
        <f t="shared" si="2"/>
        <v>% der Erwerbsbevölkerung</v>
      </c>
      <c r="E39" s="3">
        <f t="shared" si="3"/>
        <v>66</v>
      </c>
      <c r="F39" s="4" t="str">
        <f>IF(ISERROR($E39),0,INDEX(Daten,$E39,Daten!G$1))</f>
        <v>2000</v>
      </c>
      <c r="G39" s="4" t="str">
        <f>IF(ISERROR($E39),0,INDEX(Daten,$E39,Daten!H$1))</f>
        <v>2026</v>
      </c>
      <c r="H39" s="4">
        <f>IF(ISERROR($E39),0,INDEX(Daten,$E39,Daten!I$1))</f>
        <v>9.9</v>
      </c>
      <c r="I39" s="4">
        <f>IF(ISERROR($E39),0,INDEX(Daten,$E39,Daten!J$1))</f>
        <v>9.5</v>
      </c>
      <c r="J39" s="4">
        <f>IF(ISERROR($E39),0,INDEX(Daten,$E39,Daten!K$1))</f>
        <v>9.8000000000000007</v>
      </c>
      <c r="K39" s="4">
        <f>IF(ISERROR($E39),0,INDEX(Daten,$E39,Daten!L$1))</f>
        <v>9.9</v>
      </c>
      <c r="L39" s="4">
        <f>IF(ISERROR($E39),0,INDEX(Daten,$E39,Daten!M$1))</f>
        <v>10.1</v>
      </c>
      <c r="M39" s="4">
        <f>IF(ISERROR($E39),0,INDEX(Daten,$E39,Daten!N$1))</f>
        <v>9.8000000000000007</v>
      </c>
      <c r="N39" s="4">
        <f>IF(ISERROR($E39),0,INDEX(Daten,$E39,Daten!O$1))</f>
        <v>8.8000000000000007</v>
      </c>
      <c r="O39" s="4">
        <f>IF(ISERROR($E39),0,INDEX(Daten,$E39,Daten!P$1))</f>
        <v>7.7</v>
      </c>
      <c r="P39" s="4">
        <f>IF(ISERROR($E39),0,INDEX(Daten,$E39,Daten!Q$1))</f>
        <v>7.4</v>
      </c>
      <c r="Q39" s="4">
        <f>IF(ISERROR($E39),0,INDEX(Daten,$E39,Daten!R$1))</f>
        <v>9.3000000000000007</v>
      </c>
      <c r="R39" s="4">
        <f>IF(ISERROR($E39),0,INDEX(Daten,$E39,Daten!S$1))</f>
        <v>10.1</v>
      </c>
      <c r="S39" s="4">
        <f>IF(ISERROR($E39),0,INDEX(Daten,$E39,Daten!T$1))</f>
        <v>10.1</v>
      </c>
      <c r="T39" s="4">
        <f>IF(ISERROR($E39),0,INDEX(Daten,$E39,Daten!U$1))</f>
        <v>11.1</v>
      </c>
      <c r="U39" s="4">
        <f>IF(ISERROR($E39),0,INDEX(Daten,$E39,Daten!V$1))</f>
        <v>11.6</v>
      </c>
      <c r="V39" s="4">
        <f>IF(ISERROR($E39),0,INDEX(Daten,$E39,Daten!W$1))</f>
        <v>11</v>
      </c>
      <c r="W39" s="4">
        <f>IF(ISERROR($E39),0,INDEX(Daten,$E39,Daten!X$1))</f>
        <v>10.199999999999999</v>
      </c>
      <c r="X39" s="4">
        <f>IF(ISERROR($E39),0,INDEX(Daten,$E39,Daten!Y$1))</f>
        <v>9.3000000000000007</v>
      </c>
      <c r="Y39" s="4">
        <f>IF(ISERROR($E39),0,INDEX(Daten,$E39,Daten!Z$1))</f>
        <v>8.3000000000000007</v>
      </c>
      <c r="Z39" s="4">
        <f>IF(ISERROR($E39),0,INDEX(Daten,$E39,Daten!AA$1))</f>
        <v>7.4</v>
      </c>
      <c r="AA39" s="4">
        <f>IF(ISERROR($E39),0,INDEX(Daten,$E39,Daten!AB$1))</f>
        <v>6.8</v>
      </c>
      <c r="AB39" s="4">
        <f>IF(ISERROR($E39),0,INDEX(Daten,$E39,Daten!AC$1))</f>
        <v>7.2</v>
      </c>
      <c r="AC39" s="4">
        <f>IF(ISERROR($E39),0,INDEX(Daten,$E39,Daten!AD$1))</f>
        <v>7.1</v>
      </c>
      <c r="AD39" s="4">
        <f>IF(ISERROR($E39),0,INDEX(Daten,$E39,Daten!AE$1))</f>
        <v>6.2</v>
      </c>
      <c r="AE39" s="4">
        <f>IF(ISERROR($E39),0,INDEX(Daten,$E39,Daten!AF$1))</f>
        <v>6.1</v>
      </c>
      <c r="AF39" s="4">
        <f>IF(ISERROR($E39),0,INDEX(Daten,$E39,Daten!AG$1))</f>
        <v>6.1</v>
      </c>
      <c r="AG39" s="4">
        <f>IF(ISERROR($E39),0,INDEX(Daten,$E39,Daten!AH$1))</f>
        <v>5.9</v>
      </c>
      <c r="AH39" s="4">
        <f>IF(ISERROR($E39),0,INDEX(Daten,$E39,Daten!AI$1))</f>
        <v>5.9</v>
      </c>
    </row>
  </sheetData>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R39"/>
  <sheetViews>
    <sheetView topLeftCell="A14" workbookViewId="0">
      <selection activeCell="B39" sqref="B39"/>
    </sheetView>
  </sheetViews>
  <sheetFormatPr baseColWidth="10" defaultRowHeight="12.5" x14ac:dyDescent="0.25"/>
  <cols>
    <col min="1" max="1" width="46.453125" bestFit="1" customWidth="1"/>
    <col min="2" max="2" width="21.54296875" bestFit="1" customWidth="1"/>
    <col min="3" max="3" width="6.54296875" bestFit="1" customWidth="1"/>
    <col min="4" max="4" width="6.81640625" bestFit="1" customWidth="1"/>
    <col min="5" max="5" width="11.453125" style="13"/>
    <col min="6" max="6" width="27.453125" bestFit="1" customWidth="1"/>
    <col min="8" max="8" width="14.81640625" bestFit="1" customWidth="1"/>
    <col min="9" max="9" width="5.54296875" style="5" bestFit="1" customWidth="1"/>
    <col min="10" max="10" width="6.54296875" style="5" bestFit="1" customWidth="1"/>
    <col min="11" max="11" width="11.453125" style="27"/>
    <col min="12" max="12" width="11.453125" style="13"/>
  </cols>
  <sheetData>
    <row r="1" spans="1:18" ht="13.5" x14ac:dyDescent="0.35">
      <c r="A1" s="6" t="s">
        <v>50</v>
      </c>
      <c r="B1" s="2" t="s">
        <v>49</v>
      </c>
      <c r="C1" s="2" t="s">
        <v>51</v>
      </c>
      <c r="D1" s="2" t="s">
        <v>52</v>
      </c>
      <c r="E1" s="9">
        <f>Auswahl_Jahr</f>
        <v>2024</v>
      </c>
      <c r="F1" s="9" t="str">
        <f>"Spaltenindex für das Jahr " &amp; Auswahl_Jahr</f>
        <v>Spaltenindex für das Jahr 2024</v>
      </c>
      <c r="H1" s="9" t="s">
        <v>104</v>
      </c>
      <c r="I1" s="9" t="s">
        <v>105</v>
      </c>
      <c r="J1" s="9" t="s">
        <v>106</v>
      </c>
      <c r="K1" s="26" t="s">
        <v>141</v>
      </c>
      <c r="L1" s="11"/>
    </row>
    <row r="2" spans="1:18" ht="13.5" x14ac:dyDescent="0.35">
      <c r="A2" s="7" t="s">
        <v>341</v>
      </c>
      <c r="B2" s="3" t="str">
        <f t="shared" ref="B2:B39" si="0">Merkmal</f>
        <v>Arbeitslosenquote</v>
      </c>
      <c r="C2" s="3" t="str">
        <f t="shared" ref="C2:C39" si="1">Merkmal_Quelle</f>
        <v>EU-Kommission, IWF</v>
      </c>
      <c r="D2" s="3" t="str">
        <f t="shared" ref="D2:D39" si="2">Merkmal_Einheit</f>
        <v>% der Erwerbsbevölkerung</v>
      </c>
      <c r="E2" s="25">
        <f>VLOOKUP(A2,Daten_Auswahl,$F$2,FALSE)</f>
        <v>0</v>
      </c>
      <c r="F2">
        <f>LOOKUP(Auswahl_Jahr,Daten!2:2,Daten!1:1)-1</f>
        <v>32</v>
      </c>
      <c r="G2" s="4"/>
      <c r="H2" s="4" t="s">
        <v>342</v>
      </c>
      <c r="I2" s="10">
        <v>5.85</v>
      </c>
      <c r="J2" s="10">
        <v>5750</v>
      </c>
      <c r="K2" s="12">
        <f>E2</f>
        <v>0</v>
      </c>
      <c r="L2" s="25" t="e">
        <f>IF(K2&lt;0,K2*-1,NA())</f>
        <v>#N/A</v>
      </c>
      <c r="M2" s="4"/>
      <c r="N2" s="4"/>
      <c r="O2" s="4"/>
      <c r="P2" s="4"/>
      <c r="Q2" s="4"/>
      <c r="R2" s="4"/>
    </row>
    <row r="3" spans="1:18" ht="13.5" x14ac:dyDescent="0.35">
      <c r="A3" s="7" t="s">
        <v>9</v>
      </c>
      <c r="B3" s="3" t="str">
        <f t="shared" si="0"/>
        <v>Arbeitslosenquote</v>
      </c>
      <c r="C3" s="3" t="str">
        <f t="shared" si="1"/>
        <v>EU-Kommission, IWF</v>
      </c>
      <c r="D3" s="3" t="str">
        <f t="shared" si="2"/>
        <v>% der Erwerbsbevölkerung</v>
      </c>
      <c r="E3" s="25">
        <f t="shared" ref="E3:E39" si="3">VLOOKUP(A3,Daten_Auswahl,$F$2,FALSE)</f>
        <v>5.6</v>
      </c>
      <c r="G3" s="4"/>
      <c r="H3" s="4" t="s">
        <v>107</v>
      </c>
      <c r="I3" s="10">
        <v>3.73</v>
      </c>
      <c r="J3" s="10">
        <v>13700</v>
      </c>
      <c r="K3" s="12">
        <f>E3</f>
        <v>5.6</v>
      </c>
      <c r="L3" s="25" t="e">
        <f>IF(K3&lt;0,K3*-1,NA())</f>
        <v>#N/A</v>
      </c>
      <c r="M3" s="4"/>
      <c r="N3" s="4"/>
      <c r="O3" s="4"/>
      <c r="P3" s="4"/>
      <c r="Q3" s="4"/>
      <c r="R3" s="4"/>
    </row>
    <row r="4" spans="1:18" ht="13.5" x14ac:dyDescent="0.35">
      <c r="A4" s="7" t="s">
        <v>25</v>
      </c>
      <c r="B4" s="3" t="str">
        <f t="shared" si="0"/>
        <v>Arbeitslosenquote</v>
      </c>
      <c r="C4" s="3" t="str">
        <f t="shared" si="1"/>
        <v>EU-Kommission, IWF</v>
      </c>
      <c r="D4" s="3" t="str">
        <f t="shared" si="2"/>
        <v>% der Erwerbsbevölkerung</v>
      </c>
      <c r="E4" s="25">
        <f t="shared" si="3"/>
        <v>4.3</v>
      </c>
      <c r="F4" s="4"/>
      <c r="G4" s="4"/>
      <c r="H4" s="4" t="s">
        <v>108</v>
      </c>
      <c r="I4" s="4">
        <v>6.52</v>
      </c>
      <c r="J4" s="4">
        <v>7100</v>
      </c>
      <c r="K4" s="12">
        <f t="shared" ref="K4:K39" si="4">E4</f>
        <v>4.3</v>
      </c>
      <c r="L4" s="25" t="e">
        <f t="shared" ref="L4:L39" si="5">IF(K4&lt;0,K4*-1,NA())</f>
        <v>#N/A</v>
      </c>
      <c r="M4" s="4"/>
      <c r="N4" s="4"/>
      <c r="O4" s="4"/>
      <c r="P4" s="4"/>
      <c r="Q4" s="4"/>
      <c r="R4" s="4"/>
    </row>
    <row r="5" spans="1:18" ht="13.5" x14ac:dyDescent="0.35">
      <c r="A5" s="7" t="s">
        <v>5</v>
      </c>
      <c r="B5" s="3" t="str">
        <f t="shared" si="0"/>
        <v>Arbeitslosenquote</v>
      </c>
      <c r="C5" s="3" t="str">
        <f t="shared" si="1"/>
        <v>EU-Kommission, IWF</v>
      </c>
      <c r="D5" s="3" t="str">
        <f t="shared" si="2"/>
        <v>% der Erwerbsbevölkerung</v>
      </c>
      <c r="E5" s="25">
        <f t="shared" si="3"/>
        <v>5.8</v>
      </c>
      <c r="F5" s="4"/>
      <c r="G5" s="4"/>
      <c r="H5" s="4" t="s">
        <v>109</v>
      </c>
      <c r="I5" s="4">
        <v>4.3999999999999995</v>
      </c>
      <c r="J5" s="4">
        <v>17750</v>
      </c>
      <c r="K5" s="12">
        <f t="shared" si="4"/>
        <v>5.8</v>
      </c>
      <c r="L5" s="25" t="e">
        <f t="shared" si="5"/>
        <v>#N/A</v>
      </c>
      <c r="M5" s="4"/>
      <c r="N5" s="4"/>
      <c r="O5" s="4"/>
      <c r="P5" s="4"/>
      <c r="Q5" s="4"/>
      <c r="R5" s="4"/>
    </row>
    <row r="6" spans="1:18" ht="13.5" x14ac:dyDescent="0.35">
      <c r="A6" s="7" t="s">
        <v>2</v>
      </c>
      <c r="B6" s="3" t="str">
        <f t="shared" si="0"/>
        <v>Arbeitslosenquote</v>
      </c>
      <c r="C6" s="3" t="str">
        <f t="shared" si="1"/>
        <v>EU-Kommission, IWF</v>
      </c>
      <c r="D6" s="3" t="str">
        <f t="shared" si="2"/>
        <v>% der Erwerbsbevölkerung</v>
      </c>
      <c r="E6" s="25">
        <f t="shared" si="3"/>
        <v>3.3</v>
      </c>
      <c r="F6" s="4"/>
      <c r="G6" s="4"/>
      <c r="H6" s="4" t="s">
        <v>110</v>
      </c>
      <c r="I6" s="4">
        <v>4.55</v>
      </c>
      <c r="J6" s="4">
        <v>14000</v>
      </c>
      <c r="K6" s="12">
        <f t="shared" si="4"/>
        <v>3.3</v>
      </c>
      <c r="L6" s="25" t="e">
        <f t="shared" si="5"/>
        <v>#N/A</v>
      </c>
      <c r="M6" s="4"/>
      <c r="N6" s="4"/>
      <c r="O6" s="4"/>
      <c r="P6" s="4"/>
      <c r="Q6" s="4"/>
      <c r="R6" s="4"/>
    </row>
    <row r="7" spans="1:18" ht="13.5" x14ac:dyDescent="0.35">
      <c r="A7" s="7" t="s">
        <v>18</v>
      </c>
      <c r="B7" s="3" t="str">
        <f t="shared" si="0"/>
        <v>Arbeitslosenquote</v>
      </c>
      <c r="C7" s="3" t="str">
        <f t="shared" si="1"/>
        <v>EU-Kommission, IWF</v>
      </c>
      <c r="D7" s="3" t="str">
        <f t="shared" si="2"/>
        <v>% der Erwerbsbevölkerung</v>
      </c>
      <c r="E7" s="25">
        <f t="shared" si="3"/>
        <v>7.5</v>
      </c>
      <c r="F7" s="4"/>
      <c r="G7" s="4"/>
      <c r="H7" s="4" t="s">
        <v>111</v>
      </c>
      <c r="I7" s="4">
        <v>6.65</v>
      </c>
      <c r="J7" s="4">
        <v>19750</v>
      </c>
      <c r="K7" s="12">
        <f t="shared" si="4"/>
        <v>7.5</v>
      </c>
      <c r="L7" s="25" t="e">
        <f t="shared" si="5"/>
        <v>#N/A</v>
      </c>
      <c r="M7" s="4"/>
      <c r="N7" s="4"/>
      <c r="O7" s="4"/>
      <c r="P7" s="4"/>
      <c r="Q7" s="4"/>
      <c r="R7" s="4"/>
    </row>
    <row r="8" spans="1:18" ht="13.5" x14ac:dyDescent="0.35">
      <c r="A8" s="7" t="s">
        <v>14</v>
      </c>
      <c r="B8" s="3" t="str">
        <f t="shared" si="0"/>
        <v>Arbeitslosenquote</v>
      </c>
      <c r="C8" s="3" t="str">
        <f t="shared" si="1"/>
        <v>EU-Kommission, IWF</v>
      </c>
      <c r="D8" s="3" t="str">
        <f t="shared" si="2"/>
        <v>% der Erwerbsbevölkerung</v>
      </c>
      <c r="E8" s="25">
        <f t="shared" si="3"/>
        <v>8.1999999999999993</v>
      </c>
      <c r="F8" s="4"/>
      <c r="G8" s="4"/>
      <c r="H8" s="4" t="s">
        <v>112</v>
      </c>
      <c r="I8" s="4">
        <v>6.65</v>
      </c>
      <c r="J8" s="4">
        <v>23500</v>
      </c>
      <c r="K8" s="12">
        <f t="shared" si="4"/>
        <v>8.1999999999999993</v>
      </c>
      <c r="L8" s="25" t="e">
        <f t="shared" si="5"/>
        <v>#N/A</v>
      </c>
      <c r="M8" s="4"/>
      <c r="N8" s="4"/>
      <c r="O8" s="4"/>
      <c r="P8" s="4"/>
      <c r="Q8" s="4"/>
      <c r="R8" s="4"/>
    </row>
    <row r="9" spans="1:18" ht="13.5" x14ac:dyDescent="0.35">
      <c r="A9" s="7" t="s">
        <v>0</v>
      </c>
      <c r="B9" s="3" t="str">
        <f t="shared" si="0"/>
        <v>Arbeitslosenquote</v>
      </c>
      <c r="C9" s="3" t="str">
        <f t="shared" si="1"/>
        <v>EU-Kommission, IWF</v>
      </c>
      <c r="D9" s="3" t="str">
        <f t="shared" si="2"/>
        <v>% der Erwerbsbevölkerung</v>
      </c>
      <c r="E9" s="25">
        <f t="shared" si="3"/>
        <v>7.4</v>
      </c>
      <c r="F9" s="4"/>
      <c r="G9" s="4"/>
      <c r="H9" s="4" t="s">
        <v>113</v>
      </c>
      <c r="I9" s="4">
        <v>3.55</v>
      </c>
      <c r="J9" s="4">
        <v>10000</v>
      </c>
      <c r="K9" s="12">
        <f t="shared" si="4"/>
        <v>7.4</v>
      </c>
      <c r="L9" s="25" t="e">
        <f t="shared" si="5"/>
        <v>#N/A</v>
      </c>
      <c r="M9" s="4"/>
      <c r="N9" s="4"/>
      <c r="O9" s="4"/>
      <c r="P9" s="4"/>
      <c r="Q9" s="4"/>
      <c r="R9" s="4"/>
    </row>
    <row r="10" spans="1:18" ht="13.5" x14ac:dyDescent="0.35">
      <c r="A10" s="7" t="s">
        <v>6</v>
      </c>
      <c r="B10" s="3" t="str">
        <f t="shared" si="0"/>
        <v>Arbeitslosenquote</v>
      </c>
      <c r="C10" s="3" t="str">
        <f t="shared" si="1"/>
        <v>EU-Kommission, IWF</v>
      </c>
      <c r="D10" s="3" t="str">
        <f t="shared" si="2"/>
        <v>% der Erwerbsbevölkerung</v>
      </c>
      <c r="E10" s="25">
        <f t="shared" si="3"/>
        <v>10.4</v>
      </c>
      <c r="F10" s="4"/>
      <c r="G10" s="4"/>
      <c r="H10" s="4" t="s">
        <v>114</v>
      </c>
      <c r="I10" s="4">
        <v>6.05</v>
      </c>
      <c r="J10" s="4">
        <v>4800</v>
      </c>
      <c r="K10" s="12">
        <f t="shared" si="4"/>
        <v>10.4</v>
      </c>
      <c r="L10" s="25" t="e">
        <f t="shared" si="5"/>
        <v>#N/A</v>
      </c>
      <c r="M10" s="4"/>
      <c r="N10" s="4"/>
      <c r="O10" s="4"/>
      <c r="P10" s="4"/>
      <c r="Q10" s="4"/>
      <c r="R10" s="4"/>
    </row>
    <row r="11" spans="1:18" ht="13.5" x14ac:dyDescent="0.35">
      <c r="A11" s="7" t="s">
        <v>4</v>
      </c>
      <c r="B11" s="3" t="str">
        <f t="shared" si="0"/>
        <v>Arbeitslosenquote</v>
      </c>
      <c r="C11" s="3" t="str">
        <f t="shared" si="1"/>
        <v>EU-Kommission, IWF</v>
      </c>
      <c r="D11" s="3" t="str">
        <f t="shared" si="2"/>
        <v>% der Erwerbsbevölkerung</v>
      </c>
      <c r="E11" s="25">
        <f t="shared" si="3"/>
        <v>4.4000000000000004</v>
      </c>
      <c r="F11" s="4"/>
      <c r="G11" s="4"/>
      <c r="H11" s="4" t="s">
        <v>115</v>
      </c>
      <c r="I11" s="4">
        <v>2.17</v>
      </c>
      <c r="J11" s="4">
        <v>15500</v>
      </c>
      <c r="K11" s="12">
        <f t="shared" si="4"/>
        <v>4.4000000000000004</v>
      </c>
      <c r="L11" s="25" t="e">
        <f t="shared" si="5"/>
        <v>#N/A</v>
      </c>
      <c r="M11" s="4"/>
      <c r="N11" s="4"/>
      <c r="O11" s="4"/>
      <c r="P11" s="4"/>
      <c r="Q11" s="4"/>
      <c r="R11" s="4"/>
    </row>
    <row r="12" spans="1:18" ht="13.5" x14ac:dyDescent="0.35">
      <c r="A12" s="7" t="s">
        <v>11</v>
      </c>
      <c r="B12" s="3" t="str">
        <f t="shared" si="0"/>
        <v>Arbeitslosenquote</v>
      </c>
      <c r="C12" s="3" t="str">
        <f t="shared" si="1"/>
        <v>EU-Kommission, IWF</v>
      </c>
      <c r="D12" s="3" t="str">
        <f t="shared" si="2"/>
        <v>% der Erwerbsbevölkerung</v>
      </c>
      <c r="E12" s="25">
        <f t="shared" si="3"/>
        <v>0</v>
      </c>
      <c r="F12" s="4"/>
      <c r="G12" s="4"/>
      <c r="H12" s="4" t="s">
        <v>116</v>
      </c>
      <c r="I12" s="4">
        <v>0.8</v>
      </c>
      <c r="J12" s="4">
        <v>28000</v>
      </c>
      <c r="K12" s="12">
        <f t="shared" si="4"/>
        <v>0</v>
      </c>
      <c r="L12" s="25" t="e">
        <f t="shared" si="5"/>
        <v>#N/A</v>
      </c>
      <c r="M12" s="4"/>
      <c r="N12" s="4"/>
      <c r="O12" s="4"/>
      <c r="P12" s="4"/>
      <c r="Q12" s="4"/>
      <c r="R12" s="4"/>
    </row>
    <row r="13" spans="1:18" ht="13.5" x14ac:dyDescent="0.35">
      <c r="A13" s="7" t="s">
        <v>3</v>
      </c>
      <c r="B13" s="3" t="str">
        <f t="shared" si="0"/>
        <v>Arbeitslosenquote</v>
      </c>
      <c r="C13" s="3" t="str">
        <f t="shared" si="1"/>
        <v>EU-Kommission, IWF</v>
      </c>
      <c r="D13" s="3" t="str">
        <f t="shared" si="2"/>
        <v>% der Erwerbsbevölkerung</v>
      </c>
      <c r="E13" s="25">
        <f t="shared" si="3"/>
        <v>6.8</v>
      </c>
      <c r="F13" s="4"/>
      <c r="G13" s="4"/>
      <c r="H13" s="4" t="s">
        <v>117</v>
      </c>
      <c r="I13" s="4">
        <v>4.75</v>
      </c>
      <c r="J13" s="4">
        <v>8000</v>
      </c>
      <c r="K13" s="12">
        <f t="shared" si="4"/>
        <v>6.8</v>
      </c>
      <c r="L13" s="25" t="e">
        <f t="shared" si="5"/>
        <v>#N/A</v>
      </c>
      <c r="M13" s="4"/>
      <c r="N13" s="4"/>
      <c r="O13" s="4"/>
      <c r="P13" s="4"/>
      <c r="Q13" s="4"/>
      <c r="R13" s="4"/>
    </row>
    <row r="14" spans="1:18" ht="13.5" x14ac:dyDescent="0.35">
      <c r="A14" s="7" t="s">
        <v>27</v>
      </c>
      <c r="B14" s="3" t="str">
        <f t="shared" si="0"/>
        <v>Arbeitslosenquote</v>
      </c>
      <c r="C14" s="3" t="str">
        <f t="shared" si="1"/>
        <v>EU-Kommission, IWF</v>
      </c>
      <c r="D14" s="3" t="str">
        <f t="shared" si="2"/>
        <v>% der Erwerbsbevölkerung</v>
      </c>
      <c r="E14" s="25">
        <f t="shared" si="3"/>
        <v>5.0999999999999996</v>
      </c>
      <c r="F14" s="4"/>
      <c r="G14" s="4"/>
      <c r="H14" s="4" t="s">
        <v>118</v>
      </c>
      <c r="I14" s="4">
        <v>5.45</v>
      </c>
      <c r="J14" s="4">
        <v>9500</v>
      </c>
      <c r="K14" s="12">
        <f t="shared" si="4"/>
        <v>5.0999999999999996</v>
      </c>
      <c r="L14" s="25" t="e">
        <f t="shared" si="5"/>
        <v>#N/A</v>
      </c>
      <c r="M14" s="4"/>
      <c r="N14" s="4"/>
      <c r="O14" s="4"/>
      <c r="P14" s="4"/>
      <c r="Q14" s="4"/>
      <c r="R14" s="4"/>
    </row>
    <row r="15" spans="1:18" ht="13.5" x14ac:dyDescent="0.35">
      <c r="A15" s="7" t="s">
        <v>19</v>
      </c>
      <c r="B15" s="3" t="str">
        <f t="shared" si="0"/>
        <v>Arbeitslosenquote</v>
      </c>
      <c r="C15" s="3" t="str">
        <f t="shared" si="1"/>
        <v>EU-Kommission, IWF</v>
      </c>
      <c r="D15" s="3" t="str">
        <f t="shared" si="2"/>
        <v>% der Erwerbsbevölkerung</v>
      </c>
      <c r="E15" s="25">
        <f t="shared" si="3"/>
        <v>6.7</v>
      </c>
      <c r="F15" s="4"/>
      <c r="G15" s="4"/>
      <c r="H15" s="4" t="s">
        <v>119</v>
      </c>
      <c r="I15" s="4">
        <v>6.35</v>
      </c>
      <c r="J15" s="4">
        <v>17000</v>
      </c>
      <c r="K15" s="12">
        <f t="shared" si="4"/>
        <v>6.7</v>
      </c>
      <c r="L15" s="25" t="e">
        <f t="shared" si="5"/>
        <v>#N/A</v>
      </c>
      <c r="M15" s="4"/>
      <c r="N15" s="4"/>
      <c r="O15" s="4"/>
      <c r="P15" s="4"/>
      <c r="Q15" s="4"/>
      <c r="R15" s="4"/>
    </row>
    <row r="16" spans="1:18" ht="13.5" x14ac:dyDescent="0.35">
      <c r="A16" s="7" t="s">
        <v>20</v>
      </c>
      <c r="B16" s="3" t="str">
        <f t="shared" si="0"/>
        <v>Arbeitslosenquote</v>
      </c>
      <c r="C16" s="3" t="str">
        <f t="shared" si="1"/>
        <v>EU-Kommission, IWF</v>
      </c>
      <c r="D16" s="3" t="str">
        <f t="shared" si="2"/>
        <v>% der Erwerbsbevölkerung</v>
      </c>
      <c r="E16" s="25">
        <f t="shared" si="3"/>
        <v>7.5</v>
      </c>
      <c r="F16" s="4"/>
      <c r="G16" s="4"/>
      <c r="H16" s="4" t="s">
        <v>120</v>
      </c>
      <c r="I16" s="4">
        <v>6.55</v>
      </c>
      <c r="J16" s="4">
        <v>18500</v>
      </c>
      <c r="K16" s="12">
        <f t="shared" si="4"/>
        <v>7.5</v>
      </c>
      <c r="L16" s="25" t="e">
        <f t="shared" si="5"/>
        <v>#N/A</v>
      </c>
      <c r="M16" s="4"/>
      <c r="N16" s="4"/>
      <c r="O16" s="4"/>
      <c r="P16" s="4"/>
      <c r="Q16" s="4"/>
      <c r="R16" s="4"/>
    </row>
    <row r="17" spans="1:18" ht="13.5" x14ac:dyDescent="0.35">
      <c r="A17" s="7" t="s">
        <v>10</v>
      </c>
      <c r="B17" s="3" t="str">
        <f t="shared" si="0"/>
        <v>Arbeitslosenquote</v>
      </c>
      <c r="C17" s="3" t="str">
        <f t="shared" si="1"/>
        <v>EU-Kommission, IWF</v>
      </c>
      <c r="D17" s="3" t="str">
        <f t="shared" si="2"/>
        <v>% der Erwerbsbevölkerung</v>
      </c>
      <c r="E17" s="25">
        <f t="shared" si="3"/>
        <v>6</v>
      </c>
      <c r="F17" s="4"/>
      <c r="G17" s="4"/>
      <c r="H17" s="4" t="s">
        <v>121</v>
      </c>
      <c r="I17" s="4">
        <v>4.0149999999999997</v>
      </c>
      <c r="J17" s="4">
        <v>12800</v>
      </c>
      <c r="K17" s="12">
        <f t="shared" si="4"/>
        <v>6</v>
      </c>
      <c r="L17" s="25" t="e">
        <f t="shared" si="5"/>
        <v>#N/A</v>
      </c>
      <c r="M17" s="4"/>
      <c r="N17" s="4"/>
      <c r="O17" s="4"/>
      <c r="P17" s="4"/>
      <c r="Q17" s="4"/>
      <c r="R17" s="4"/>
    </row>
    <row r="18" spans="1:18" ht="13.5" x14ac:dyDescent="0.35">
      <c r="A18" s="7" t="s">
        <v>16</v>
      </c>
      <c r="B18" s="3" t="str">
        <f t="shared" si="0"/>
        <v>Arbeitslosenquote</v>
      </c>
      <c r="C18" s="3" t="str">
        <f t="shared" si="1"/>
        <v>EU-Kommission, IWF</v>
      </c>
      <c r="D18" s="3" t="str">
        <f t="shared" si="2"/>
        <v>% der Erwerbsbevölkerung</v>
      </c>
      <c r="E18" s="25">
        <f t="shared" si="3"/>
        <v>3.2</v>
      </c>
      <c r="F18" s="4"/>
      <c r="G18" s="4"/>
      <c r="H18" s="4" t="s">
        <v>122</v>
      </c>
      <c r="I18" s="4">
        <v>5.0750000000000002</v>
      </c>
      <c r="J18" s="4">
        <v>1600</v>
      </c>
      <c r="K18" s="12">
        <f t="shared" si="4"/>
        <v>3.2</v>
      </c>
      <c r="L18" s="25" t="e">
        <f t="shared" si="5"/>
        <v>#N/A</v>
      </c>
      <c r="M18" s="4"/>
      <c r="N18" s="4"/>
      <c r="O18" s="4"/>
      <c r="P18" s="4"/>
      <c r="Q18" s="4"/>
      <c r="R18" s="4"/>
    </row>
    <row r="19" spans="1:18" ht="13.5" x14ac:dyDescent="0.35">
      <c r="A19" s="7" t="s">
        <v>55</v>
      </c>
      <c r="B19" s="3" t="str">
        <f t="shared" si="0"/>
        <v>Arbeitslosenquote</v>
      </c>
      <c r="C19" s="3" t="str">
        <f t="shared" si="1"/>
        <v>EU-Kommission, IWF</v>
      </c>
      <c r="D19" s="3" t="str">
        <f t="shared" si="2"/>
        <v>% der Erwerbsbevölkerung</v>
      </c>
      <c r="E19" s="25">
        <f t="shared" si="3"/>
        <v>0</v>
      </c>
      <c r="F19" s="4"/>
      <c r="G19" s="4"/>
      <c r="H19" s="4" t="s">
        <v>123</v>
      </c>
      <c r="I19" s="4">
        <v>6.02</v>
      </c>
      <c r="J19" s="4">
        <v>6150</v>
      </c>
      <c r="K19" s="12">
        <f t="shared" si="4"/>
        <v>0</v>
      </c>
      <c r="L19" s="25" t="e">
        <f t="shared" si="5"/>
        <v>#N/A</v>
      </c>
      <c r="M19" s="4"/>
      <c r="N19" s="4"/>
      <c r="O19" s="4"/>
      <c r="P19" s="4"/>
      <c r="Q19" s="4"/>
      <c r="R19" s="4"/>
    </row>
    <row r="20" spans="1:18" ht="13.5" x14ac:dyDescent="0.35">
      <c r="A20" s="7" t="s">
        <v>28</v>
      </c>
      <c r="B20" s="3" t="str">
        <f t="shared" si="0"/>
        <v>Arbeitslosenquote</v>
      </c>
      <c r="C20" s="3" t="str">
        <f t="shared" si="1"/>
        <v>EU-Kommission, IWF</v>
      </c>
      <c r="D20" s="3" t="str">
        <f t="shared" si="2"/>
        <v>% der Erwerbsbevölkerung</v>
      </c>
      <c r="E20" s="25">
        <f t="shared" si="3"/>
        <v>0</v>
      </c>
      <c r="F20" s="4"/>
      <c r="G20" s="4"/>
      <c r="H20" s="4" t="s">
        <v>124</v>
      </c>
      <c r="I20" s="4">
        <v>5.68</v>
      </c>
      <c r="J20" s="4">
        <v>7000</v>
      </c>
      <c r="K20" s="12">
        <f t="shared" si="4"/>
        <v>0</v>
      </c>
      <c r="L20" s="25" t="e">
        <f t="shared" si="5"/>
        <v>#N/A</v>
      </c>
      <c r="M20" s="4"/>
      <c r="N20" s="4"/>
      <c r="O20" s="4"/>
      <c r="P20" s="4"/>
      <c r="Q20" s="4"/>
      <c r="R20" s="4"/>
    </row>
    <row r="21" spans="1:18" ht="13.5" x14ac:dyDescent="0.35">
      <c r="A21" s="7" t="s">
        <v>1</v>
      </c>
      <c r="B21" s="3" t="str">
        <f t="shared" si="0"/>
        <v>Arbeitslosenquote</v>
      </c>
      <c r="C21" s="3" t="str">
        <f t="shared" si="1"/>
        <v>EU-Kommission, IWF</v>
      </c>
      <c r="D21" s="3" t="str">
        <f t="shared" si="2"/>
        <v>% der Erwerbsbevölkerung</v>
      </c>
      <c r="E21" s="25">
        <f t="shared" si="3"/>
        <v>3.7</v>
      </c>
      <c r="F21" s="4"/>
      <c r="G21" s="4"/>
      <c r="H21" s="4" t="s">
        <v>125</v>
      </c>
      <c r="I21" s="4">
        <v>3.9499999999999997</v>
      </c>
      <c r="J21" s="4">
        <v>15000</v>
      </c>
      <c r="K21" s="12">
        <f t="shared" si="4"/>
        <v>3.7</v>
      </c>
      <c r="L21" s="25" t="e">
        <f t="shared" si="5"/>
        <v>#N/A</v>
      </c>
      <c r="M21" s="4"/>
      <c r="N21" s="4"/>
      <c r="O21" s="4"/>
      <c r="P21" s="4"/>
      <c r="Q21" s="4"/>
      <c r="R21" s="4"/>
    </row>
    <row r="22" spans="1:18" ht="13.5" x14ac:dyDescent="0.35">
      <c r="A22" s="7" t="s">
        <v>12</v>
      </c>
      <c r="B22" s="3" t="str">
        <f t="shared" si="0"/>
        <v>Arbeitslosenquote</v>
      </c>
      <c r="C22" s="3" t="str">
        <f t="shared" si="1"/>
        <v>EU-Kommission, IWF</v>
      </c>
      <c r="D22" s="3" t="str">
        <f t="shared" si="2"/>
        <v>% der Erwerbsbevölkerung</v>
      </c>
      <c r="E22" s="25">
        <f t="shared" si="3"/>
        <v>0</v>
      </c>
      <c r="F22" s="4"/>
      <c r="G22" s="4"/>
      <c r="H22" s="4" t="s">
        <v>126</v>
      </c>
      <c r="I22" s="4">
        <v>4.3499999999999996</v>
      </c>
      <c r="J22" s="4">
        <v>24000</v>
      </c>
      <c r="K22" s="12">
        <f t="shared" si="4"/>
        <v>0</v>
      </c>
      <c r="L22" s="25" t="e">
        <f t="shared" si="5"/>
        <v>#N/A</v>
      </c>
      <c r="M22" s="4"/>
      <c r="N22" s="4"/>
      <c r="O22" s="4"/>
      <c r="P22" s="4"/>
      <c r="Q22" s="4"/>
      <c r="R22" s="4"/>
    </row>
    <row r="23" spans="1:18" ht="13.5" x14ac:dyDescent="0.35">
      <c r="A23" s="7" t="s">
        <v>56</v>
      </c>
      <c r="B23" s="3" t="str">
        <f t="shared" si="0"/>
        <v>Arbeitslosenquote</v>
      </c>
      <c r="C23" s="3" t="str">
        <f t="shared" si="1"/>
        <v>EU-Kommission, IWF</v>
      </c>
      <c r="D23" s="3" t="str">
        <f t="shared" si="2"/>
        <v>% der Erwerbsbevölkerung</v>
      </c>
      <c r="E23" s="25">
        <f t="shared" si="3"/>
        <v>5.3</v>
      </c>
      <c r="F23" s="4"/>
      <c r="G23" s="4"/>
      <c r="H23" s="4" t="s">
        <v>127</v>
      </c>
      <c r="I23" s="4">
        <v>5.15</v>
      </c>
      <c r="J23" s="4">
        <v>11200</v>
      </c>
      <c r="K23" s="12">
        <f>IF(E23=0,NA(),E23)</f>
        <v>5.3</v>
      </c>
      <c r="L23" s="25" t="e">
        <f t="shared" si="5"/>
        <v>#N/A</v>
      </c>
      <c r="M23" s="4"/>
      <c r="N23" s="4"/>
      <c r="O23" s="4"/>
      <c r="P23" s="4"/>
      <c r="Q23" s="4"/>
      <c r="R23" s="4"/>
    </row>
    <row r="24" spans="1:18" ht="13.5" x14ac:dyDescent="0.35">
      <c r="A24" s="7" t="s">
        <v>21</v>
      </c>
      <c r="B24" s="3" t="str">
        <f t="shared" si="0"/>
        <v>Arbeitslosenquote</v>
      </c>
      <c r="C24" s="3" t="str">
        <f t="shared" si="1"/>
        <v>EU-Kommission, IWF</v>
      </c>
      <c r="D24" s="3" t="str">
        <f t="shared" si="2"/>
        <v>% der Erwerbsbevölkerung</v>
      </c>
      <c r="E24" s="25">
        <f t="shared" si="3"/>
        <v>2.9</v>
      </c>
      <c r="F24" s="4"/>
      <c r="G24" s="4"/>
      <c r="H24" s="4" t="s">
        <v>128</v>
      </c>
      <c r="I24" s="4">
        <v>5.6499999999999995</v>
      </c>
      <c r="J24" s="4">
        <v>14700</v>
      </c>
      <c r="K24" s="12">
        <f t="shared" si="4"/>
        <v>2.9</v>
      </c>
      <c r="L24" s="25" t="e">
        <f t="shared" si="5"/>
        <v>#N/A</v>
      </c>
      <c r="M24" s="4"/>
      <c r="N24" s="4"/>
      <c r="O24" s="4"/>
      <c r="P24" s="4"/>
      <c r="Q24" s="4"/>
      <c r="R24" s="4"/>
    </row>
    <row r="25" spans="1:18" ht="13.5" x14ac:dyDescent="0.35">
      <c r="A25" s="7" t="s">
        <v>7</v>
      </c>
      <c r="B25" s="3" t="str">
        <f t="shared" si="0"/>
        <v>Arbeitslosenquote</v>
      </c>
      <c r="C25" s="3" t="str">
        <f t="shared" si="1"/>
        <v>EU-Kommission, IWF</v>
      </c>
      <c r="D25" s="3" t="str">
        <f t="shared" si="2"/>
        <v>% der Erwerbsbevölkerung</v>
      </c>
      <c r="E25" s="25">
        <f t="shared" si="3"/>
        <v>6.4</v>
      </c>
      <c r="F25" s="4"/>
      <c r="G25" s="4"/>
      <c r="H25" s="4" t="s">
        <v>129</v>
      </c>
      <c r="I25" s="4">
        <v>2.15</v>
      </c>
      <c r="J25" s="4">
        <v>4400</v>
      </c>
      <c r="K25" s="12">
        <f t="shared" si="4"/>
        <v>6.4</v>
      </c>
      <c r="L25" s="25" t="e">
        <f t="shared" si="5"/>
        <v>#N/A</v>
      </c>
      <c r="M25" s="4"/>
      <c r="N25" s="4"/>
      <c r="O25" s="4"/>
      <c r="P25" s="4"/>
      <c r="Q25" s="4"/>
      <c r="R25" s="4"/>
    </row>
    <row r="26" spans="1:18" ht="13.5" x14ac:dyDescent="0.35">
      <c r="A26" s="7" t="s">
        <v>99</v>
      </c>
      <c r="B26" s="3" t="str">
        <f t="shared" si="0"/>
        <v>Arbeitslosenquote</v>
      </c>
      <c r="C26" s="3" t="str">
        <f t="shared" si="1"/>
        <v>EU-Kommission, IWF</v>
      </c>
      <c r="D26" s="3" t="str">
        <f t="shared" si="2"/>
        <v>% der Erwerbsbevölkerung</v>
      </c>
      <c r="E26" s="25">
        <f t="shared" si="3"/>
        <v>5.5</v>
      </c>
      <c r="F26" s="4"/>
      <c r="G26" s="4"/>
      <c r="H26" s="4" t="s">
        <v>130</v>
      </c>
      <c r="I26" s="4">
        <v>6.5</v>
      </c>
      <c r="J26" s="4">
        <v>9750</v>
      </c>
      <c r="K26" s="12">
        <f t="shared" si="4"/>
        <v>5.5</v>
      </c>
      <c r="L26" s="25" t="e">
        <f t="shared" si="5"/>
        <v>#N/A</v>
      </c>
      <c r="M26" s="4"/>
      <c r="N26" s="4"/>
      <c r="O26" s="4"/>
      <c r="P26" s="4"/>
      <c r="Q26" s="4"/>
      <c r="R26" s="4"/>
    </row>
    <row r="27" spans="1:18" ht="13.5" x14ac:dyDescent="0.35">
      <c r="A27" s="7" t="s">
        <v>13</v>
      </c>
      <c r="B27" s="3" t="str">
        <f t="shared" si="0"/>
        <v>Arbeitslosenquote</v>
      </c>
      <c r="C27" s="3" t="str">
        <f t="shared" si="1"/>
        <v>EU-Kommission, IWF</v>
      </c>
      <c r="D27" s="3" t="str">
        <f t="shared" si="2"/>
        <v>% der Erwerbsbevölkerung</v>
      </c>
      <c r="E27" s="25">
        <f t="shared" si="3"/>
        <v>8.5</v>
      </c>
      <c r="F27" s="4"/>
      <c r="G27" s="4"/>
      <c r="H27" s="4" t="s">
        <v>131</v>
      </c>
      <c r="I27" s="4">
        <v>5.2</v>
      </c>
      <c r="J27" s="4">
        <v>22000</v>
      </c>
      <c r="K27" s="12">
        <f t="shared" si="4"/>
        <v>8.5</v>
      </c>
      <c r="L27" s="25" t="e">
        <f t="shared" si="5"/>
        <v>#N/A</v>
      </c>
      <c r="M27" s="4"/>
      <c r="N27" s="4"/>
      <c r="O27" s="4"/>
      <c r="P27" s="4"/>
      <c r="Q27" s="4"/>
      <c r="R27" s="4"/>
    </row>
    <row r="28" spans="1:18" ht="13.5" x14ac:dyDescent="0.35">
      <c r="A28" s="7" t="s">
        <v>15</v>
      </c>
      <c r="B28" s="3" t="str">
        <f t="shared" si="0"/>
        <v>Arbeitslosenquote</v>
      </c>
      <c r="C28" s="3" t="str">
        <f t="shared" si="1"/>
        <v>EU-Kommission, IWF</v>
      </c>
      <c r="D28" s="3" t="str">
        <f t="shared" si="2"/>
        <v>% der Erwerbsbevölkerung</v>
      </c>
      <c r="E28" s="25">
        <f t="shared" si="3"/>
        <v>0</v>
      </c>
      <c r="F28" s="4"/>
      <c r="G28" s="4"/>
      <c r="H28" s="4" t="s">
        <v>132</v>
      </c>
      <c r="I28" s="4">
        <v>4.25</v>
      </c>
      <c r="J28" s="4">
        <v>10000</v>
      </c>
      <c r="K28" s="12">
        <f t="shared" si="4"/>
        <v>0</v>
      </c>
      <c r="L28" s="25" t="e">
        <f t="shared" si="5"/>
        <v>#N/A</v>
      </c>
      <c r="M28" s="4"/>
      <c r="N28" s="4"/>
      <c r="O28" s="4"/>
      <c r="P28" s="4"/>
      <c r="Q28" s="4"/>
      <c r="R28" s="4"/>
    </row>
    <row r="29" spans="1:18" ht="13.5" x14ac:dyDescent="0.35">
      <c r="A29" s="7" t="s">
        <v>29</v>
      </c>
      <c r="B29" s="3" t="str">
        <f t="shared" si="0"/>
        <v>Arbeitslosenquote</v>
      </c>
      <c r="C29" s="3" t="str">
        <f t="shared" si="1"/>
        <v>EU-Kommission, IWF</v>
      </c>
      <c r="D29" s="3" t="str">
        <f t="shared" si="2"/>
        <v>% der Erwerbsbevölkerung</v>
      </c>
      <c r="E29" s="25">
        <f t="shared" si="3"/>
        <v>0</v>
      </c>
      <c r="F29" s="4"/>
      <c r="G29" s="4"/>
      <c r="H29" s="4" t="s">
        <v>133</v>
      </c>
      <c r="I29" s="4">
        <v>5.8999999999999995</v>
      </c>
      <c r="J29" s="4">
        <v>8250</v>
      </c>
      <c r="K29" s="12">
        <f t="shared" si="4"/>
        <v>0</v>
      </c>
      <c r="L29" s="25" t="e">
        <f t="shared" si="5"/>
        <v>#N/A</v>
      </c>
      <c r="M29" s="4"/>
      <c r="N29" s="4"/>
      <c r="O29" s="4"/>
      <c r="P29" s="4"/>
      <c r="Q29" s="4"/>
      <c r="R29" s="4"/>
    </row>
    <row r="30" spans="1:18" ht="13.5" x14ac:dyDescent="0.35">
      <c r="A30" s="7" t="s">
        <v>23</v>
      </c>
      <c r="B30" s="3" t="str">
        <f t="shared" si="0"/>
        <v>Arbeitslosenquote</v>
      </c>
      <c r="C30" s="3" t="str">
        <f t="shared" si="1"/>
        <v>EU-Kommission, IWF</v>
      </c>
      <c r="D30" s="3" t="str">
        <f t="shared" si="2"/>
        <v>% der Erwerbsbevölkerung</v>
      </c>
      <c r="E30" s="25">
        <f t="shared" si="3"/>
        <v>5.5</v>
      </c>
      <c r="F30" s="4"/>
      <c r="G30" s="4"/>
      <c r="H30" s="4" t="s">
        <v>134</v>
      </c>
      <c r="I30" s="4">
        <v>5.7</v>
      </c>
      <c r="J30" s="4">
        <v>12000</v>
      </c>
      <c r="K30" s="12">
        <f t="shared" si="4"/>
        <v>5.5</v>
      </c>
      <c r="L30" s="25" t="e">
        <f t="shared" si="5"/>
        <v>#N/A</v>
      </c>
      <c r="M30" s="4"/>
      <c r="N30" s="4"/>
      <c r="O30" s="4"/>
      <c r="P30" s="4"/>
      <c r="Q30" s="4"/>
      <c r="R30" s="4"/>
    </row>
    <row r="31" spans="1:18" ht="13.5" x14ac:dyDescent="0.35">
      <c r="A31" s="7" t="s">
        <v>26</v>
      </c>
      <c r="B31" s="3" t="str">
        <f t="shared" si="0"/>
        <v>Arbeitslosenquote</v>
      </c>
      <c r="C31" s="3" t="str">
        <f t="shared" si="1"/>
        <v>EU-Kommission, IWF</v>
      </c>
      <c r="D31" s="3" t="str">
        <f t="shared" si="2"/>
        <v>% der Erwerbsbevölkerung</v>
      </c>
      <c r="E31" s="25">
        <f t="shared" si="3"/>
        <v>3.5</v>
      </c>
      <c r="F31" s="4"/>
      <c r="G31" s="4"/>
      <c r="H31" s="4" t="s">
        <v>135</v>
      </c>
      <c r="I31" s="4">
        <v>5.0999999999999996</v>
      </c>
      <c r="J31" s="4">
        <v>9700</v>
      </c>
      <c r="K31" s="12">
        <f t="shared" si="4"/>
        <v>3.5</v>
      </c>
      <c r="L31" s="25" t="e">
        <f t="shared" si="5"/>
        <v>#N/A</v>
      </c>
      <c r="M31" s="4"/>
      <c r="N31" s="4"/>
      <c r="O31" s="4"/>
      <c r="P31" s="4"/>
      <c r="Q31" s="4"/>
      <c r="R31" s="4"/>
    </row>
    <row r="32" spans="1:18" ht="13.5" x14ac:dyDescent="0.35">
      <c r="A32" s="7" t="s">
        <v>8</v>
      </c>
      <c r="B32" s="3" t="str">
        <f t="shared" si="0"/>
        <v>Arbeitslosenquote</v>
      </c>
      <c r="C32" s="3" t="str">
        <f t="shared" si="1"/>
        <v>EU-Kommission, IWF</v>
      </c>
      <c r="D32" s="3" t="str">
        <f t="shared" si="2"/>
        <v>% der Erwerbsbevölkerung</v>
      </c>
      <c r="E32" s="25">
        <f t="shared" si="3"/>
        <v>11.5</v>
      </c>
      <c r="F32" s="4"/>
      <c r="G32" s="4"/>
      <c r="H32" s="4" t="s">
        <v>136</v>
      </c>
      <c r="I32" s="4">
        <v>2.8</v>
      </c>
      <c r="J32" s="4">
        <v>5500</v>
      </c>
      <c r="K32" s="12">
        <f t="shared" si="4"/>
        <v>11.5</v>
      </c>
      <c r="L32" s="25" t="e">
        <f t="shared" si="5"/>
        <v>#N/A</v>
      </c>
      <c r="M32" s="4"/>
      <c r="N32" s="4"/>
      <c r="O32" s="4"/>
      <c r="P32" s="4"/>
      <c r="Q32" s="4"/>
      <c r="R32" s="4"/>
    </row>
    <row r="33" spans="1:18" ht="13.5" x14ac:dyDescent="0.35">
      <c r="A33" s="7" t="s">
        <v>22</v>
      </c>
      <c r="B33" s="3" t="str">
        <f t="shared" si="0"/>
        <v>Arbeitslosenquote</v>
      </c>
      <c r="C33" s="3" t="str">
        <f t="shared" si="1"/>
        <v>EU-Kommission, IWF</v>
      </c>
      <c r="D33" s="3" t="str">
        <f t="shared" si="2"/>
        <v>% der Erwerbsbevölkerung</v>
      </c>
      <c r="E33" s="25">
        <f t="shared" si="3"/>
        <v>2.6</v>
      </c>
      <c r="F33" s="4"/>
      <c r="G33" s="4"/>
      <c r="H33" s="4" t="s">
        <v>137</v>
      </c>
      <c r="I33" s="4">
        <v>5.15</v>
      </c>
      <c r="J33" s="4">
        <v>13000</v>
      </c>
      <c r="K33" s="12">
        <f t="shared" si="4"/>
        <v>2.6</v>
      </c>
      <c r="L33" s="25" t="e">
        <f t="shared" si="5"/>
        <v>#N/A</v>
      </c>
      <c r="M33" s="4"/>
      <c r="N33" s="4"/>
      <c r="O33" s="4"/>
      <c r="P33" s="4"/>
      <c r="Q33" s="4"/>
      <c r="R33" s="4"/>
    </row>
    <row r="34" spans="1:18" ht="13.5" x14ac:dyDescent="0.35">
      <c r="A34" s="7" t="s">
        <v>17</v>
      </c>
      <c r="B34" s="3" t="str">
        <f t="shared" si="0"/>
        <v>Arbeitslosenquote</v>
      </c>
      <c r="C34" s="3" t="str">
        <f t="shared" si="1"/>
        <v>EU-Kommission, IWF</v>
      </c>
      <c r="D34" s="3" t="str">
        <f t="shared" si="2"/>
        <v>% der Erwerbsbevölkerung</v>
      </c>
      <c r="E34" s="25">
        <f t="shared" si="3"/>
        <v>0</v>
      </c>
      <c r="F34" s="4"/>
      <c r="G34" s="4"/>
      <c r="H34" s="4" t="s">
        <v>138</v>
      </c>
      <c r="I34" s="4">
        <v>7.8</v>
      </c>
      <c r="J34" s="4">
        <v>4500</v>
      </c>
      <c r="K34" s="12">
        <f t="shared" si="4"/>
        <v>0</v>
      </c>
      <c r="L34" s="25" t="e">
        <f t="shared" si="5"/>
        <v>#N/A</v>
      </c>
      <c r="M34" s="4"/>
      <c r="N34" s="4"/>
      <c r="O34" s="4"/>
      <c r="P34" s="4"/>
      <c r="Q34" s="4"/>
      <c r="R34" s="4"/>
    </row>
    <row r="35" spans="1:18" ht="13.5" x14ac:dyDescent="0.35">
      <c r="A35" s="7" t="s">
        <v>24</v>
      </c>
      <c r="B35" s="3" t="str">
        <f t="shared" si="0"/>
        <v>Arbeitslosenquote</v>
      </c>
      <c r="C35" s="3" t="str">
        <f t="shared" si="1"/>
        <v>EU-Kommission, IWF</v>
      </c>
      <c r="D35" s="3" t="str">
        <f t="shared" si="2"/>
        <v>% der Erwerbsbevölkerung</v>
      </c>
      <c r="E35" s="25">
        <f t="shared" si="3"/>
        <v>4.5</v>
      </c>
      <c r="F35" s="4"/>
      <c r="G35" s="4"/>
      <c r="H35" s="4" t="s">
        <v>139</v>
      </c>
      <c r="I35" s="4">
        <v>5.75</v>
      </c>
      <c r="J35" s="4">
        <v>10600</v>
      </c>
      <c r="K35" s="12">
        <f t="shared" si="4"/>
        <v>4.5</v>
      </c>
      <c r="L35" s="25" t="e">
        <f t="shared" si="5"/>
        <v>#N/A</v>
      </c>
      <c r="M35" s="4"/>
      <c r="N35" s="4"/>
      <c r="O35" s="4"/>
      <c r="P35" s="4"/>
      <c r="Q35" s="4"/>
      <c r="R35" s="4"/>
    </row>
    <row r="36" spans="1:18" ht="13.5" x14ac:dyDescent="0.35">
      <c r="A36" s="7" t="s">
        <v>57</v>
      </c>
      <c r="B36" s="3" t="str">
        <f t="shared" si="0"/>
        <v>Arbeitslosenquote</v>
      </c>
      <c r="C36" s="3" t="str">
        <f t="shared" si="1"/>
        <v>EU-Kommission, IWF</v>
      </c>
      <c r="D36" s="3" t="str">
        <f t="shared" si="2"/>
        <v>% der Erwerbsbevölkerung</v>
      </c>
      <c r="E36" s="25">
        <f t="shared" si="3"/>
        <v>4.3300200000000002</v>
      </c>
      <c r="F36" s="4"/>
      <c r="G36" s="4"/>
      <c r="H36" s="4" t="s">
        <v>140</v>
      </c>
      <c r="I36" s="4">
        <v>3</v>
      </c>
      <c r="J36" s="4">
        <v>15000</v>
      </c>
      <c r="K36" s="12">
        <f t="shared" si="4"/>
        <v>4.3300200000000002</v>
      </c>
      <c r="L36" s="25" t="e">
        <f t="shared" si="5"/>
        <v>#N/A</v>
      </c>
      <c r="M36" s="4"/>
      <c r="N36" s="4"/>
      <c r="O36" s="4"/>
      <c r="P36" s="4"/>
      <c r="Q36" s="4"/>
      <c r="R36" s="4"/>
    </row>
    <row r="37" spans="1:18" ht="13.5" x14ac:dyDescent="0.35">
      <c r="A37" s="7" t="s">
        <v>30</v>
      </c>
      <c r="B37" s="3" t="str">
        <f t="shared" si="0"/>
        <v>Arbeitslosenquote</v>
      </c>
      <c r="C37" s="3" t="str">
        <f t="shared" si="1"/>
        <v>EU-Kommission, IWF</v>
      </c>
      <c r="D37" s="3" t="str">
        <f t="shared" si="2"/>
        <v>% der Erwerbsbevölkerung</v>
      </c>
      <c r="E37" s="25">
        <f t="shared" si="3"/>
        <v>4.9000000000000004</v>
      </c>
      <c r="F37" s="4"/>
      <c r="G37" s="4"/>
      <c r="H37" s="4" t="s">
        <v>143</v>
      </c>
      <c r="I37" s="4">
        <v>7.58</v>
      </c>
      <c r="J37" s="4">
        <v>1350</v>
      </c>
      <c r="K37" s="12">
        <f t="shared" si="4"/>
        <v>4.9000000000000004</v>
      </c>
      <c r="L37" s="25" t="e">
        <f t="shared" si="5"/>
        <v>#N/A</v>
      </c>
      <c r="M37" s="4"/>
      <c r="N37" s="4"/>
      <c r="O37" s="4"/>
      <c r="P37" s="4"/>
      <c r="Q37" s="4"/>
      <c r="R37" s="4"/>
    </row>
    <row r="38" spans="1:18" ht="13.5" x14ac:dyDescent="0.35">
      <c r="A38" s="19" t="s">
        <v>147</v>
      </c>
      <c r="B38" s="3" t="str">
        <f t="shared" si="0"/>
        <v>Arbeitslosenquote</v>
      </c>
      <c r="C38" s="3" t="str">
        <f t="shared" si="1"/>
        <v>EU-Kommission, IWF</v>
      </c>
      <c r="D38" s="3" t="str">
        <f t="shared" si="2"/>
        <v>% der Erwerbsbevölkerung</v>
      </c>
      <c r="E38" s="25">
        <f t="shared" si="3"/>
        <v>0</v>
      </c>
      <c r="H38" s="20" t="s">
        <v>147</v>
      </c>
      <c r="I38" s="20"/>
      <c r="J38" s="20">
        <v>1000</v>
      </c>
      <c r="K38" s="12">
        <f t="shared" si="4"/>
        <v>0</v>
      </c>
      <c r="L38" s="25" t="e">
        <f t="shared" si="5"/>
        <v>#N/A</v>
      </c>
      <c r="M38" s="4"/>
      <c r="N38" s="4"/>
    </row>
    <row r="39" spans="1:18" ht="13.5" x14ac:dyDescent="0.35">
      <c r="A39" s="19" t="s">
        <v>367</v>
      </c>
      <c r="B39" s="3" t="str">
        <f t="shared" si="0"/>
        <v>Arbeitslosenquote</v>
      </c>
      <c r="C39" s="3" t="str">
        <f t="shared" si="1"/>
        <v>EU-Kommission, IWF</v>
      </c>
      <c r="D39" s="3" t="str">
        <f t="shared" si="2"/>
        <v>% der Erwerbsbevölkerung</v>
      </c>
      <c r="E39" s="25">
        <f t="shared" si="3"/>
        <v>6.1</v>
      </c>
      <c r="H39" s="20" t="s">
        <v>148</v>
      </c>
      <c r="I39" s="20">
        <v>0.5</v>
      </c>
      <c r="J39" s="20">
        <v>22000</v>
      </c>
      <c r="K39" s="12">
        <f t="shared" si="4"/>
        <v>6.1</v>
      </c>
      <c r="L39" s="25" t="e">
        <f t="shared" si="5"/>
        <v>#N/A</v>
      </c>
      <c r="M39" s="4"/>
      <c r="N39" s="4"/>
    </row>
  </sheetData>
  <conditionalFormatting sqref="K2:K39">
    <cfRule type="expression" dxfId="6" priority="3">
      <formula>(Merkmal&lt;&gt;"Haushaltseinkommen")</formula>
    </cfRule>
    <cfRule type="expression" dxfId="5" priority="4">
      <formula>(Merkmal="Haushaltseinkommen")</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S39"/>
  <sheetViews>
    <sheetView showGridLines="0" zoomScaleNormal="100" workbookViewId="0"/>
  </sheetViews>
  <sheetFormatPr baseColWidth="10" defaultColWidth="11.453125" defaultRowHeight="13.5" x14ac:dyDescent="0.35"/>
  <cols>
    <col min="1" max="1" width="52.1796875" style="1" bestFit="1" customWidth="1"/>
    <col min="2" max="2" width="34.1796875" style="1" bestFit="1" customWidth="1"/>
    <col min="3" max="3" width="34" style="1" bestFit="1" customWidth="1"/>
    <col min="4" max="4" width="24.54296875" style="1" bestFit="1" customWidth="1"/>
    <col min="5" max="5" width="27.453125" style="1" bestFit="1" customWidth="1"/>
    <col min="6" max="6" width="231.54296875" style="1" customWidth="1"/>
    <col min="7" max="7" width="129.453125" style="1" customWidth="1"/>
    <col min="8" max="8" width="57.54296875" style="1" customWidth="1"/>
    <col min="9" max="9" width="20.453125" style="1" bestFit="1" customWidth="1"/>
    <col min="10" max="10" width="7.54296875" style="1" bestFit="1" customWidth="1"/>
    <col min="11" max="11" width="3" style="1" bestFit="1" customWidth="1"/>
    <col min="12" max="12" width="139.54296875" style="1" bestFit="1" customWidth="1"/>
    <col min="13" max="13" width="14.453125" style="1" bestFit="1" customWidth="1"/>
    <col min="14" max="14" width="15" style="1" bestFit="1" customWidth="1"/>
    <col min="15" max="15" width="14.1796875" style="1" customWidth="1"/>
    <col min="16" max="16" width="9.453125" style="1" bestFit="1" customWidth="1"/>
    <col min="17" max="17" width="13" style="1" bestFit="1" customWidth="1"/>
    <col min="18" max="16384" width="11.453125" style="1"/>
  </cols>
  <sheetData>
    <row r="1" spans="1:19" x14ac:dyDescent="0.35">
      <c r="A1" s="24" t="s">
        <v>59</v>
      </c>
      <c r="B1" s="24"/>
      <c r="C1" s="24"/>
      <c r="D1" s="24"/>
      <c r="E1" s="24"/>
      <c r="F1" s="24"/>
      <c r="G1" s="24"/>
      <c r="H1" s="24"/>
      <c r="I1" s="24"/>
      <c r="J1" s="24"/>
      <c r="K1" s="24"/>
      <c r="L1" s="24"/>
      <c r="M1" s="17"/>
      <c r="N1" s="17"/>
      <c r="O1" s="17"/>
      <c r="P1" s="55" t="s">
        <v>46</v>
      </c>
      <c r="Q1" s="55"/>
      <c r="S1" s="1" t="s">
        <v>142</v>
      </c>
    </row>
    <row r="2" spans="1:19" x14ac:dyDescent="0.35">
      <c r="A2" s="21" t="s">
        <v>49</v>
      </c>
      <c r="B2" s="21" t="s">
        <v>187</v>
      </c>
      <c r="C2" s="21" t="s">
        <v>188</v>
      </c>
      <c r="D2" s="21" t="s">
        <v>189</v>
      </c>
      <c r="E2" s="21" t="s">
        <v>52</v>
      </c>
      <c r="F2" s="21" t="s">
        <v>144</v>
      </c>
      <c r="G2" s="21" t="s">
        <v>154</v>
      </c>
      <c r="H2" s="21" t="s">
        <v>145</v>
      </c>
      <c r="I2" s="21" t="s">
        <v>51</v>
      </c>
      <c r="J2" s="21" t="s">
        <v>45</v>
      </c>
      <c r="L2" s="17" t="s">
        <v>100</v>
      </c>
      <c r="M2" s="17" t="s">
        <v>101</v>
      </c>
      <c r="N2" s="17" t="s">
        <v>102</v>
      </c>
      <c r="O2" s="17" t="s">
        <v>188</v>
      </c>
      <c r="P2" s="17" t="s">
        <v>31</v>
      </c>
      <c r="Q2" s="17" t="s">
        <v>45</v>
      </c>
      <c r="S2" s="1" t="str">
        <f>IF(Daten_Jahr_Auswahl!E23=0,"Für das gewählte Merkmal und Jahr sind keine Daten verfügbar!",Überschrift&amp;" "&amp;Auswahl_Jahr&amp;" - "&amp;Merkmal_Einheit)</f>
        <v>Arbeitslosenquote 2024 - % der Erwerbsbevölkerung</v>
      </c>
    </row>
    <row r="3" spans="1:19" x14ac:dyDescent="0.35">
      <c r="A3" s="22" t="s">
        <v>60</v>
      </c>
      <c r="B3" s="22" t="s">
        <v>60</v>
      </c>
      <c r="C3" s="22" t="s">
        <v>60</v>
      </c>
      <c r="D3" s="22" t="s">
        <v>182</v>
      </c>
      <c r="E3" s="22" t="s">
        <v>61</v>
      </c>
      <c r="F3" s="22" t="s">
        <v>323</v>
      </c>
      <c r="G3" s="22" t="s">
        <v>190</v>
      </c>
      <c r="H3" s="22" t="s">
        <v>191</v>
      </c>
      <c r="I3" s="22" t="s">
        <v>337</v>
      </c>
      <c r="J3" s="23">
        <v>1</v>
      </c>
      <c r="K3" s="1">
        <v>3</v>
      </c>
      <c r="L3" s="1" t="str">
        <f>LOOKUP(K3,J3:J39,B3:B39)</f>
        <v>Arbeitslosenquote</v>
      </c>
      <c r="M3" s="1" t="str">
        <f>LOOKUP(K3,J3:J39,I3:I39)</f>
        <v>EU-Kommission, IWF</v>
      </c>
      <c r="N3" s="1" t="str">
        <f>LOOKUP(K3,J3:J39,D3:D39)</f>
        <v>% der Erwerbsbevölkerung</v>
      </c>
      <c r="O3" s="1" t="str">
        <f>LOOKUP(K3,J3:J39,C3:C39)</f>
        <v>Arbeitslosenquote</v>
      </c>
      <c r="P3" s="15" t="s">
        <v>32</v>
      </c>
      <c r="Q3" s="1">
        <v>2024</v>
      </c>
    </row>
    <row r="4" spans="1:19" x14ac:dyDescent="0.35">
      <c r="A4" s="22" t="s">
        <v>347</v>
      </c>
      <c r="B4" s="22" t="s">
        <v>63</v>
      </c>
      <c r="C4" s="22" t="s">
        <v>63</v>
      </c>
      <c r="D4" s="22" t="s">
        <v>192</v>
      </c>
      <c r="E4" s="22" t="s">
        <v>64</v>
      </c>
      <c r="F4" s="22" t="s">
        <v>349</v>
      </c>
      <c r="G4" s="22" t="s">
        <v>348</v>
      </c>
      <c r="H4" s="22" t="s">
        <v>156</v>
      </c>
      <c r="I4" s="22" t="s">
        <v>67</v>
      </c>
      <c r="J4" s="23">
        <v>2</v>
      </c>
      <c r="P4" s="15" t="s">
        <v>33</v>
      </c>
    </row>
    <row r="5" spans="1:19" x14ac:dyDescent="0.35">
      <c r="A5" s="22" t="s">
        <v>65</v>
      </c>
      <c r="B5" s="22" t="s">
        <v>65</v>
      </c>
      <c r="C5" s="22" t="s">
        <v>65</v>
      </c>
      <c r="D5" s="22" t="s">
        <v>193</v>
      </c>
      <c r="E5" s="22" t="s">
        <v>66</v>
      </c>
      <c r="F5" s="22" t="s">
        <v>324</v>
      </c>
      <c r="G5" s="22" t="s">
        <v>194</v>
      </c>
      <c r="H5" s="22" t="s">
        <v>146</v>
      </c>
      <c r="I5" s="22" t="s">
        <v>346</v>
      </c>
      <c r="J5" s="23">
        <v>3</v>
      </c>
      <c r="P5" s="15" t="s">
        <v>34</v>
      </c>
    </row>
    <row r="6" spans="1:19" x14ac:dyDescent="0.35">
      <c r="A6" s="22" t="s">
        <v>344</v>
      </c>
      <c r="B6" s="22" t="s">
        <v>195</v>
      </c>
      <c r="C6" s="22" t="s">
        <v>196</v>
      </c>
      <c r="D6" s="22" t="s">
        <v>197</v>
      </c>
      <c r="E6" s="22" t="s">
        <v>345</v>
      </c>
      <c r="F6" s="22" t="s">
        <v>325</v>
      </c>
      <c r="G6" s="22" t="s">
        <v>172</v>
      </c>
      <c r="H6" s="22" t="s">
        <v>198</v>
      </c>
      <c r="I6" s="22" t="s">
        <v>337</v>
      </c>
      <c r="J6" s="23">
        <v>4</v>
      </c>
      <c r="P6" s="15" t="s">
        <v>35</v>
      </c>
    </row>
    <row r="7" spans="1:19" x14ac:dyDescent="0.35">
      <c r="A7" s="22" t="s">
        <v>79</v>
      </c>
      <c r="B7" s="22" t="s">
        <v>224</v>
      </c>
      <c r="C7" s="22" t="s">
        <v>225</v>
      </c>
      <c r="D7" s="22" t="s">
        <v>150</v>
      </c>
      <c r="E7" s="22" t="s">
        <v>150</v>
      </c>
      <c r="F7" s="22" t="s">
        <v>226</v>
      </c>
      <c r="G7" s="22" t="s">
        <v>227</v>
      </c>
      <c r="H7" s="22" t="s">
        <v>228</v>
      </c>
      <c r="I7" s="22" t="s">
        <v>377</v>
      </c>
      <c r="J7" s="23">
        <v>5</v>
      </c>
      <c r="P7" s="15" t="s">
        <v>36</v>
      </c>
    </row>
    <row r="8" spans="1:19" x14ac:dyDescent="0.35">
      <c r="A8" s="22" t="s">
        <v>53</v>
      </c>
      <c r="B8" s="22" t="s">
        <v>199</v>
      </c>
      <c r="C8" s="22" t="s">
        <v>200</v>
      </c>
      <c r="D8" s="22" t="s">
        <v>201</v>
      </c>
      <c r="E8" s="22" t="s">
        <v>54</v>
      </c>
      <c r="F8" s="22" t="s">
        <v>326</v>
      </c>
      <c r="G8" s="22" t="s">
        <v>157</v>
      </c>
      <c r="H8" s="22" t="s">
        <v>202</v>
      </c>
      <c r="I8" s="22" t="s">
        <v>337</v>
      </c>
      <c r="J8" s="23">
        <v>6</v>
      </c>
      <c r="P8" s="15" t="s">
        <v>37</v>
      </c>
    </row>
    <row r="9" spans="1:19" x14ac:dyDescent="0.35">
      <c r="A9" s="22" t="s">
        <v>175</v>
      </c>
      <c r="B9" s="22" t="s">
        <v>307</v>
      </c>
      <c r="C9" s="22" t="s">
        <v>308</v>
      </c>
      <c r="D9" s="22" t="s">
        <v>309</v>
      </c>
      <c r="E9" s="22" t="s">
        <v>360</v>
      </c>
      <c r="F9" s="22" t="s">
        <v>327</v>
      </c>
      <c r="G9" s="22" t="s">
        <v>158</v>
      </c>
      <c r="H9" s="22" t="s">
        <v>310</v>
      </c>
      <c r="I9" s="22" t="s">
        <v>337</v>
      </c>
      <c r="J9" s="23">
        <v>7</v>
      </c>
      <c r="P9" s="15" t="s">
        <v>38</v>
      </c>
    </row>
    <row r="10" spans="1:19" x14ac:dyDescent="0.35">
      <c r="A10" s="22" t="s">
        <v>69</v>
      </c>
      <c r="B10" s="22" t="s">
        <v>69</v>
      </c>
      <c r="C10" s="22" t="s">
        <v>69</v>
      </c>
      <c r="D10" s="22" t="s">
        <v>203</v>
      </c>
      <c r="E10" s="22" t="s">
        <v>70</v>
      </c>
      <c r="F10" s="22" t="s">
        <v>328</v>
      </c>
      <c r="G10" s="22" t="s">
        <v>204</v>
      </c>
      <c r="H10" s="22" t="s">
        <v>159</v>
      </c>
      <c r="I10" s="22" t="s">
        <v>337</v>
      </c>
      <c r="J10" s="23">
        <v>8</v>
      </c>
      <c r="P10" s="15" t="s">
        <v>39</v>
      </c>
    </row>
    <row r="11" spans="1:19" x14ac:dyDescent="0.35">
      <c r="A11" s="22" t="s">
        <v>71</v>
      </c>
      <c r="B11" s="22" t="s">
        <v>205</v>
      </c>
      <c r="C11" s="22" t="s">
        <v>69</v>
      </c>
      <c r="D11" s="22" t="s">
        <v>206</v>
      </c>
      <c r="E11" s="22" t="s">
        <v>72</v>
      </c>
      <c r="F11" s="22" t="s">
        <v>329</v>
      </c>
      <c r="G11" s="22" t="s">
        <v>207</v>
      </c>
      <c r="H11" s="22" t="s">
        <v>208</v>
      </c>
      <c r="I11" s="22" t="s">
        <v>337</v>
      </c>
      <c r="J11" s="23">
        <v>9</v>
      </c>
      <c r="P11" s="15" t="s">
        <v>40</v>
      </c>
    </row>
    <row r="12" spans="1:19" x14ac:dyDescent="0.35">
      <c r="A12" s="22" t="s">
        <v>176</v>
      </c>
      <c r="B12" s="22" t="s">
        <v>317</v>
      </c>
      <c r="C12" s="22" t="s">
        <v>318</v>
      </c>
      <c r="D12" s="22" t="s">
        <v>319</v>
      </c>
      <c r="E12" s="22" t="s">
        <v>177</v>
      </c>
      <c r="F12" s="22" t="s">
        <v>320</v>
      </c>
      <c r="G12" s="22" t="s">
        <v>321</v>
      </c>
      <c r="H12" s="22" t="s">
        <v>322</v>
      </c>
      <c r="I12" s="22" t="s">
        <v>153</v>
      </c>
      <c r="J12" s="23">
        <v>10</v>
      </c>
      <c r="P12" s="15" t="s">
        <v>41</v>
      </c>
    </row>
    <row r="13" spans="1:19" x14ac:dyDescent="0.35">
      <c r="A13" s="22" t="s">
        <v>362</v>
      </c>
      <c r="B13" s="22" t="s">
        <v>218</v>
      </c>
      <c r="C13" s="22" t="s">
        <v>362</v>
      </c>
      <c r="D13" s="22" t="s">
        <v>366</v>
      </c>
      <c r="E13" s="22" t="s">
        <v>366</v>
      </c>
      <c r="F13" s="22" t="s">
        <v>364</v>
      </c>
      <c r="G13" s="29" t="s">
        <v>363</v>
      </c>
      <c r="H13" s="22" t="s">
        <v>219</v>
      </c>
      <c r="I13" s="22" t="s">
        <v>67</v>
      </c>
      <c r="J13" s="23">
        <v>11</v>
      </c>
      <c r="P13" s="15" t="s">
        <v>42</v>
      </c>
    </row>
    <row r="14" spans="1:19" x14ac:dyDescent="0.35">
      <c r="A14" s="22" t="s">
        <v>77</v>
      </c>
      <c r="B14" s="22" t="s">
        <v>220</v>
      </c>
      <c r="C14" s="22" t="s">
        <v>77</v>
      </c>
      <c r="D14" s="22" t="s">
        <v>221</v>
      </c>
      <c r="E14" s="22" t="s">
        <v>78</v>
      </c>
      <c r="F14" s="22" t="s">
        <v>330</v>
      </c>
      <c r="G14" s="22" t="s">
        <v>222</v>
      </c>
      <c r="H14" s="22" t="s">
        <v>223</v>
      </c>
      <c r="I14" s="22" t="s">
        <v>373</v>
      </c>
      <c r="J14" s="23">
        <v>12</v>
      </c>
      <c r="P14" s="15" t="s">
        <v>43</v>
      </c>
    </row>
    <row r="15" spans="1:19" x14ac:dyDescent="0.35">
      <c r="A15" s="22" t="s">
        <v>178</v>
      </c>
      <c r="B15" s="22" t="s">
        <v>178</v>
      </c>
      <c r="C15" s="22" t="s">
        <v>229</v>
      </c>
      <c r="D15" s="22" t="s">
        <v>150</v>
      </c>
      <c r="E15" s="22" t="s">
        <v>150</v>
      </c>
      <c r="F15" s="22" t="s">
        <v>230</v>
      </c>
      <c r="G15" s="22" t="s">
        <v>161</v>
      </c>
      <c r="H15" s="22" t="s">
        <v>231</v>
      </c>
      <c r="I15" s="22" t="s">
        <v>337</v>
      </c>
      <c r="J15" s="23">
        <v>13</v>
      </c>
      <c r="P15" s="15" t="s">
        <v>44</v>
      </c>
    </row>
    <row r="16" spans="1:19" x14ac:dyDescent="0.35">
      <c r="A16" s="22" t="s">
        <v>185</v>
      </c>
      <c r="B16" s="22" t="s">
        <v>313</v>
      </c>
      <c r="C16" s="22" t="s">
        <v>314</v>
      </c>
      <c r="D16" s="22" t="s">
        <v>182</v>
      </c>
      <c r="E16" s="22" t="s">
        <v>182</v>
      </c>
      <c r="F16" s="22" t="s">
        <v>315</v>
      </c>
      <c r="G16" s="22" t="s">
        <v>161</v>
      </c>
      <c r="H16" s="22" t="s">
        <v>316</v>
      </c>
      <c r="I16" s="22" t="s">
        <v>337</v>
      </c>
      <c r="J16" s="23">
        <v>14</v>
      </c>
      <c r="P16" s="15" t="s">
        <v>47</v>
      </c>
    </row>
    <row r="17" spans="1:16" x14ac:dyDescent="0.35">
      <c r="A17" s="22" t="s">
        <v>80</v>
      </c>
      <c r="B17" s="22" t="s">
        <v>238</v>
      </c>
      <c r="C17" s="22" t="s">
        <v>238</v>
      </c>
      <c r="D17" s="22" t="s">
        <v>81</v>
      </c>
      <c r="E17" s="22" t="s">
        <v>81</v>
      </c>
      <c r="F17" s="22" t="s">
        <v>331</v>
      </c>
      <c r="G17" s="22" t="s">
        <v>168</v>
      </c>
      <c r="H17" s="22" t="s">
        <v>239</v>
      </c>
      <c r="I17" s="22" t="s">
        <v>359</v>
      </c>
      <c r="J17" s="23">
        <v>15</v>
      </c>
      <c r="P17" s="15">
        <v>2014</v>
      </c>
    </row>
    <row r="18" spans="1:16" x14ac:dyDescent="0.35">
      <c r="A18" s="22" t="s">
        <v>58</v>
      </c>
      <c r="B18" s="22" t="s">
        <v>232</v>
      </c>
      <c r="C18" s="22" t="s">
        <v>232</v>
      </c>
      <c r="D18" s="22" t="s">
        <v>336</v>
      </c>
      <c r="E18" s="22" t="s">
        <v>179</v>
      </c>
      <c r="F18" s="22" t="s">
        <v>233</v>
      </c>
      <c r="G18" s="22" t="s">
        <v>234</v>
      </c>
      <c r="H18" s="22" t="s">
        <v>235</v>
      </c>
      <c r="I18" s="22" t="s">
        <v>374</v>
      </c>
      <c r="J18" s="23">
        <v>16</v>
      </c>
      <c r="P18" s="15">
        <v>2015</v>
      </c>
    </row>
    <row r="19" spans="1:16" x14ac:dyDescent="0.35">
      <c r="A19" s="22" t="s">
        <v>352</v>
      </c>
      <c r="B19" s="22" t="s">
        <v>236</v>
      </c>
      <c r="C19" s="22" t="s">
        <v>353</v>
      </c>
      <c r="D19" s="22" t="s">
        <v>182</v>
      </c>
      <c r="E19" s="22" t="s">
        <v>61</v>
      </c>
      <c r="F19" s="22" t="s">
        <v>332</v>
      </c>
      <c r="G19" s="22" t="s">
        <v>237</v>
      </c>
      <c r="H19" s="22" t="s">
        <v>162</v>
      </c>
      <c r="I19" s="22" t="s">
        <v>368</v>
      </c>
      <c r="J19" s="23">
        <v>17</v>
      </c>
      <c r="L19" s="14" t="s">
        <v>174</v>
      </c>
      <c r="P19" s="15">
        <v>2016</v>
      </c>
    </row>
    <row r="20" spans="1:16" ht="45" customHeight="1" x14ac:dyDescent="0.35">
      <c r="A20" s="22" t="s">
        <v>88</v>
      </c>
      <c r="B20" s="22" t="s">
        <v>261</v>
      </c>
      <c r="C20" s="22" t="s">
        <v>88</v>
      </c>
      <c r="D20" s="22" t="s">
        <v>262</v>
      </c>
      <c r="E20" s="22" t="s">
        <v>89</v>
      </c>
      <c r="F20" s="22" t="s">
        <v>263</v>
      </c>
      <c r="G20" s="22" t="s">
        <v>264</v>
      </c>
      <c r="H20" s="22" t="s">
        <v>265</v>
      </c>
      <c r="I20" s="22" t="s">
        <v>359</v>
      </c>
      <c r="J20" s="23">
        <v>18</v>
      </c>
      <c r="L20" s="16" t="str">
        <f>LOOKUP(K3,J3:J39,F3:F39)</f>
        <v>Die Arbeitslosenquote misst den Anteil der Arbeitslosen an den Erwerbspersonen. Arbeitslose werden gemäß Internationaler Arbeitsorganisation (ILO) definiert als Personen, die in der ohne Arbeit sind, kurzfristig zur Aufnahme einer Arbeit verfügbar sind und aktiv auf Arbeitssuche waren.</v>
      </c>
      <c r="P20" s="15">
        <v>2017</v>
      </c>
    </row>
    <row r="21" spans="1:16" x14ac:dyDescent="0.35">
      <c r="A21" s="22" t="s">
        <v>82</v>
      </c>
      <c r="B21" s="22" t="s">
        <v>240</v>
      </c>
      <c r="C21" s="22" t="s">
        <v>241</v>
      </c>
      <c r="D21" s="22" t="s">
        <v>242</v>
      </c>
      <c r="E21" s="22" t="s">
        <v>83</v>
      </c>
      <c r="F21" s="22" t="s">
        <v>333</v>
      </c>
      <c r="G21" s="22" t="s">
        <v>243</v>
      </c>
      <c r="H21" s="22" t="s">
        <v>244</v>
      </c>
      <c r="I21" s="22" t="s">
        <v>153</v>
      </c>
      <c r="J21" s="23">
        <v>19</v>
      </c>
      <c r="L21" s="1" t="str">
        <f>IF(LOOKUP(K3,J3:J39,G3:G39)=0,"",LOOKUP(K3,J3:J39,G3:G39))</f>
        <v>http://ec.europa.eu/eurostat/statistics-explained/index.php/Glossar:Arbeitslosenquote</v>
      </c>
      <c r="P21" s="15">
        <v>2018</v>
      </c>
    </row>
    <row r="22" spans="1:16" x14ac:dyDescent="0.35">
      <c r="A22" s="22" t="s">
        <v>75</v>
      </c>
      <c r="B22" s="22" t="s">
        <v>214</v>
      </c>
      <c r="C22" s="22" t="s">
        <v>215</v>
      </c>
      <c r="D22" s="22" t="s">
        <v>203</v>
      </c>
      <c r="E22" s="22" t="s">
        <v>76</v>
      </c>
      <c r="F22" s="22" t="s">
        <v>216</v>
      </c>
      <c r="G22" s="22" t="s">
        <v>160</v>
      </c>
      <c r="H22" s="22" t="s">
        <v>217</v>
      </c>
      <c r="I22" s="22" t="s">
        <v>67</v>
      </c>
      <c r="J22" s="23">
        <v>20</v>
      </c>
      <c r="L22" s="1" t="str">
        <f>IF(LOOKUP(K3,J3:J39,H3:H39)=0,"",LOOKUP(K3,J3:J39,H3:H39))</f>
        <v>Nähere Informationen zur Arbeitslosenquote</v>
      </c>
      <c r="P22" s="15">
        <v>2019</v>
      </c>
    </row>
    <row r="23" spans="1:16" x14ac:dyDescent="0.35">
      <c r="A23" s="22" t="s">
        <v>186</v>
      </c>
      <c r="B23" s="22" t="s">
        <v>248</v>
      </c>
      <c r="C23" s="22" t="s">
        <v>249</v>
      </c>
      <c r="D23" s="22" t="s">
        <v>182</v>
      </c>
      <c r="E23" s="22" t="s">
        <v>182</v>
      </c>
      <c r="F23" s="22" t="s">
        <v>250</v>
      </c>
      <c r="G23" s="22" t="s">
        <v>163</v>
      </c>
      <c r="H23" s="22" t="s">
        <v>251</v>
      </c>
      <c r="I23" s="22" t="s">
        <v>337</v>
      </c>
      <c r="J23" s="23">
        <v>21</v>
      </c>
      <c r="L23" s="18"/>
      <c r="P23" s="15">
        <v>2020</v>
      </c>
    </row>
    <row r="24" spans="1:16" x14ac:dyDescent="0.35">
      <c r="A24" s="22" t="s">
        <v>354</v>
      </c>
      <c r="B24" s="22" t="s">
        <v>351</v>
      </c>
      <c r="C24" s="22" t="s">
        <v>351</v>
      </c>
      <c r="D24" s="22" t="s">
        <v>150</v>
      </c>
      <c r="E24" s="22" t="s">
        <v>150</v>
      </c>
      <c r="F24" s="22" t="s">
        <v>245</v>
      </c>
      <c r="G24" s="22" t="s">
        <v>246</v>
      </c>
      <c r="H24" s="22" t="s">
        <v>247</v>
      </c>
      <c r="I24" s="22" t="s">
        <v>358</v>
      </c>
      <c r="J24" s="23">
        <v>22</v>
      </c>
      <c r="P24" s="15">
        <v>2021</v>
      </c>
    </row>
    <row r="25" spans="1:16" x14ac:dyDescent="0.35">
      <c r="A25" s="22" t="s">
        <v>181</v>
      </c>
      <c r="B25" s="22" t="s">
        <v>181</v>
      </c>
      <c r="C25" s="22" t="s">
        <v>73</v>
      </c>
      <c r="D25" s="22" t="s">
        <v>182</v>
      </c>
      <c r="E25" s="22" t="s">
        <v>182</v>
      </c>
      <c r="F25" s="22" t="s">
        <v>340</v>
      </c>
      <c r="G25" s="22" t="s">
        <v>311</v>
      </c>
      <c r="H25" s="22" t="s">
        <v>312</v>
      </c>
      <c r="I25" s="22" t="s">
        <v>337</v>
      </c>
      <c r="J25" s="23">
        <v>23</v>
      </c>
      <c r="L25" s="14" t="str">
        <f>"Quelle: "&amp;Merkmal_Quelle</f>
        <v>Quelle: EU-Kommission, IWF</v>
      </c>
      <c r="P25" s="15">
        <v>2022</v>
      </c>
    </row>
    <row r="26" spans="1:16" x14ac:dyDescent="0.35">
      <c r="A26" s="22" t="s">
        <v>84</v>
      </c>
      <c r="B26" s="22" t="s">
        <v>84</v>
      </c>
      <c r="C26" s="22" t="s">
        <v>252</v>
      </c>
      <c r="D26" s="22" t="s">
        <v>253</v>
      </c>
      <c r="E26" s="22" t="s">
        <v>85</v>
      </c>
      <c r="F26" s="22" t="s">
        <v>164</v>
      </c>
      <c r="G26" s="22" t="s">
        <v>254</v>
      </c>
      <c r="H26" s="22" t="s">
        <v>165</v>
      </c>
      <c r="I26" s="22" t="s">
        <v>153</v>
      </c>
      <c r="J26" s="23">
        <v>24</v>
      </c>
      <c r="P26" s="15">
        <v>2023</v>
      </c>
    </row>
    <row r="27" spans="1:16" x14ac:dyDescent="0.35">
      <c r="A27" s="22" t="s">
        <v>86</v>
      </c>
      <c r="B27" s="22" t="s">
        <v>86</v>
      </c>
      <c r="C27" s="22" t="s">
        <v>86</v>
      </c>
      <c r="D27" s="22" t="s">
        <v>150</v>
      </c>
      <c r="E27" s="22" t="s">
        <v>150</v>
      </c>
      <c r="F27" s="22" t="s">
        <v>255</v>
      </c>
      <c r="G27" s="22" t="s">
        <v>166</v>
      </c>
      <c r="H27" s="22" t="s">
        <v>167</v>
      </c>
      <c r="I27" s="22" t="s">
        <v>337</v>
      </c>
      <c r="J27" s="23">
        <v>25</v>
      </c>
      <c r="L27" s="28" t="str">
        <f>IF(Auswahl_Jahr&gt;2020,"* Prognose und vorläufige Werte","")</f>
        <v>* Prognose und vorläufige Werte</v>
      </c>
    </row>
    <row r="28" spans="1:16" x14ac:dyDescent="0.35">
      <c r="A28" s="22" t="s">
        <v>87</v>
      </c>
      <c r="B28" s="22" t="s">
        <v>87</v>
      </c>
      <c r="C28" s="22" t="s">
        <v>256</v>
      </c>
      <c r="D28" s="22" t="s">
        <v>257</v>
      </c>
      <c r="E28" s="22" t="s">
        <v>85</v>
      </c>
      <c r="F28" s="22" t="s">
        <v>258</v>
      </c>
      <c r="G28" s="22" t="s">
        <v>259</v>
      </c>
      <c r="H28" s="22" t="s">
        <v>260</v>
      </c>
      <c r="I28" s="22" t="s">
        <v>153</v>
      </c>
      <c r="J28" s="23">
        <v>26</v>
      </c>
    </row>
    <row r="29" spans="1:16" x14ac:dyDescent="0.35">
      <c r="A29" s="22" t="s">
        <v>90</v>
      </c>
      <c r="B29" s="22" t="s">
        <v>266</v>
      </c>
      <c r="C29" s="22" t="s">
        <v>267</v>
      </c>
      <c r="D29" s="22" t="s">
        <v>268</v>
      </c>
      <c r="E29" s="22" t="s">
        <v>91</v>
      </c>
      <c r="F29" s="22" t="s">
        <v>269</v>
      </c>
      <c r="G29" s="22" t="s">
        <v>270</v>
      </c>
      <c r="H29" s="22" t="s">
        <v>271</v>
      </c>
      <c r="I29" s="22" t="s">
        <v>153</v>
      </c>
      <c r="J29" s="23">
        <v>27</v>
      </c>
    </row>
    <row r="30" spans="1:16" x14ac:dyDescent="0.35">
      <c r="A30" s="22" t="s">
        <v>92</v>
      </c>
      <c r="B30" s="22" t="s">
        <v>272</v>
      </c>
      <c r="C30" s="22" t="s">
        <v>272</v>
      </c>
      <c r="D30" s="22" t="s">
        <v>182</v>
      </c>
      <c r="E30" s="22" t="s">
        <v>61</v>
      </c>
      <c r="F30" s="22" t="s">
        <v>273</v>
      </c>
      <c r="G30" s="22" t="s">
        <v>274</v>
      </c>
      <c r="H30" s="22" t="s">
        <v>275</v>
      </c>
      <c r="I30" s="22" t="s">
        <v>337</v>
      </c>
      <c r="J30" s="23">
        <v>28</v>
      </c>
    </row>
    <row r="31" spans="1:16" x14ac:dyDescent="0.35">
      <c r="A31" s="22" t="s">
        <v>93</v>
      </c>
      <c r="B31" s="22" t="s">
        <v>276</v>
      </c>
      <c r="C31" s="22" t="s">
        <v>277</v>
      </c>
      <c r="D31" s="22" t="s">
        <v>150</v>
      </c>
      <c r="E31" s="22" t="s">
        <v>150</v>
      </c>
      <c r="F31" s="22" t="s">
        <v>334</v>
      </c>
      <c r="G31" s="22" t="s">
        <v>278</v>
      </c>
      <c r="H31" s="22" t="s">
        <v>279</v>
      </c>
      <c r="I31" s="22" t="s">
        <v>337</v>
      </c>
      <c r="J31" s="23">
        <v>29</v>
      </c>
    </row>
    <row r="32" spans="1:16" x14ac:dyDescent="0.35">
      <c r="A32" s="22" t="s">
        <v>74</v>
      </c>
      <c r="B32" s="22" t="s">
        <v>209</v>
      </c>
      <c r="C32" s="22" t="s">
        <v>210</v>
      </c>
      <c r="D32" s="22" t="s">
        <v>182</v>
      </c>
      <c r="E32" s="22" t="s">
        <v>61</v>
      </c>
      <c r="F32" s="22" t="s">
        <v>211</v>
      </c>
      <c r="G32" s="22" t="s">
        <v>212</v>
      </c>
      <c r="H32" s="22" t="s">
        <v>213</v>
      </c>
      <c r="I32" s="22" t="s">
        <v>337</v>
      </c>
      <c r="J32" s="23">
        <v>30</v>
      </c>
    </row>
    <row r="33" spans="1:10" x14ac:dyDescent="0.35">
      <c r="A33" s="22" t="s">
        <v>94</v>
      </c>
      <c r="B33" s="22" t="s">
        <v>280</v>
      </c>
      <c r="C33" s="22" t="s">
        <v>281</v>
      </c>
      <c r="D33" s="22" t="s">
        <v>282</v>
      </c>
      <c r="E33" s="22" t="s">
        <v>183</v>
      </c>
      <c r="F33" s="22" t="s">
        <v>283</v>
      </c>
      <c r="G33" s="22" t="s">
        <v>284</v>
      </c>
      <c r="H33" s="22" t="s">
        <v>285</v>
      </c>
      <c r="I33" s="22" t="s">
        <v>67</v>
      </c>
      <c r="J33" s="23">
        <v>31</v>
      </c>
    </row>
    <row r="34" spans="1:10" x14ac:dyDescent="0.35">
      <c r="A34" s="22" t="s">
        <v>96</v>
      </c>
      <c r="B34" s="22" t="s">
        <v>286</v>
      </c>
      <c r="C34" s="22" t="s">
        <v>96</v>
      </c>
      <c r="D34" s="22" t="s">
        <v>287</v>
      </c>
      <c r="E34" s="22" t="s">
        <v>360</v>
      </c>
      <c r="F34" s="22" t="s">
        <v>171</v>
      </c>
      <c r="G34" s="22" t="s">
        <v>288</v>
      </c>
      <c r="H34" s="22" t="s">
        <v>289</v>
      </c>
      <c r="I34" s="22" t="s">
        <v>67</v>
      </c>
      <c r="J34" s="23">
        <v>32</v>
      </c>
    </row>
    <row r="35" spans="1:10" x14ac:dyDescent="0.35">
      <c r="A35" s="22" t="s">
        <v>95</v>
      </c>
      <c r="B35" s="22" t="s">
        <v>290</v>
      </c>
      <c r="C35" s="22" t="s">
        <v>96</v>
      </c>
      <c r="D35" s="22" t="s">
        <v>182</v>
      </c>
      <c r="E35" s="22" t="s">
        <v>61</v>
      </c>
      <c r="F35" s="22" t="s">
        <v>170</v>
      </c>
      <c r="G35" s="22" t="s">
        <v>288</v>
      </c>
      <c r="H35" s="22" t="s">
        <v>291</v>
      </c>
      <c r="I35" s="22" t="s">
        <v>153</v>
      </c>
      <c r="J35" s="23">
        <v>33</v>
      </c>
    </row>
    <row r="36" spans="1:10" x14ac:dyDescent="0.35">
      <c r="A36" s="22" t="s">
        <v>180</v>
      </c>
      <c r="B36" s="22" t="s">
        <v>303</v>
      </c>
      <c r="C36" s="22" t="s">
        <v>304</v>
      </c>
      <c r="D36" s="22" t="s">
        <v>182</v>
      </c>
      <c r="E36" s="22" t="s">
        <v>61</v>
      </c>
      <c r="F36" s="22" t="s">
        <v>335</v>
      </c>
      <c r="G36" s="22" t="s">
        <v>305</v>
      </c>
      <c r="H36" s="22" t="s">
        <v>306</v>
      </c>
      <c r="I36" s="22" t="s">
        <v>337</v>
      </c>
      <c r="J36" s="23">
        <v>34</v>
      </c>
    </row>
    <row r="37" spans="1:10" x14ac:dyDescent="0.35">
      <c r="A37" s="22" t="s">
        <v>97</v>
      </c>
      <c r="B37" s="22" t="s">
        <v>97</v>
      </c>
      <c r="C37" s="22" t="s">
        <v>292</v>
      </c>
      <c r="D37" s="22" t="s">
        <v>182</v>
      </c>
      <c r="E37" s="22" t="s">
        <v>61</v>
      </c>
      <c r="F37" s="22" t="s">
        <v>293</v>
      </c>
      <c r="G37" s="22" t="s">
        <v>294</v>
      </c>
      <c r="H37" s="22" t="s">
        <v>169</v>
      </c>
      <c r="I37" s="22" t="s">
        <v>338</v>
      </c>
      <c r="J37" s="23">
        <v>35</v>
      </c>
    </row>
    <row r="38" spans="1:10" x14ac:dyDescent="0.35">
      <c r="A38" s="22" t="s">
        <v>98</v>
      </c>
      <c r="B38" s="22" t="s">
        <v>295</v>
      </c>
      <c r="C38" s="22" t="s">
        <v>295</v>
      </c>
      <c r="D38" s="22" t="s">
        <v>201</v>
      </c>
      <c r="E38" s="22" t="s">
        <v>68</v>
      </c>
      <c r="F38" s="22" t="s">
        <v>296</v>
      </c>
      <c r="G38" s="22" t="s">
        <v>297</v>
      </c>
      <c r="H38" s="22" t="s">
        <v>298</v>
      </c>
      <c r="I38" s="22" t="s">
        <v>67</v>
      </c>
      <c r="J38" s="23">
        <v>36</v>
      </c>
    </row>
    <row r="39" spans="1:10" x14ac:dyDescent="0.35">
      <c r="A39" s="22" t="s">
        <v>184</v>
      </c>
      <c r="B39" s="22" t="s">
        <v>299</v>
      </c>
      <c r="C39" s="22" t="s">
        <v>300</v>
      </c>
      <c r="D39" s="22" t="s">
        <v>150</v>
      </c>
      <c r="E39" s="22" t="s">
        <v>150</v>
      </c>
      <c r="F39" s="22" t="s">
        <v>301</v>
      </c>
      <c r="G39" s="22" t="s">
        <v>204</v>
      </c>
      <c r="H39" s="22" t="s">
        <v>302</v>
      </c>
      <c r="I39" s="22" t="s">
        <v>339</v>
      </c>
      <c r="J39" s="23">
        <v>37</v>
      </c>
    </row>
  </sheetData>
  <sheetProtection selectLockedCells="1" selectUnlockedCells="1"/>
  <autoFilter ref="A1:O39" xr:uid="{00000000-0009-0000-0000-000004000000}"/>
  <sortState xmlns:xlrd2="http://schemas.microsoft.com/office/spreadsheetml/2017/richdata2" ref="A3:J39">
    <sortCondition ref="B3:B39"/>
  </sortState>
  <mergeCells count="1">
    <mergeCell ref="P1:Q1"/>
  </mergeCells>
  <phoneticPr fontId="3" type="noConversion"/>
  <conditionalFormatting sqref="L19">
    <cfRule type="uniqueValues" dxfId="4" priority="1"/>
  </conditionalFormatting>
  <pageMargins left="0.7" right="0.7" top="0.78740157499999996" bottom="0.78740157499999996"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17</vt:i4>
      </vt:variant>
    </vt:vector>
  </HeadingPairs>
  <TitlesOfParts>
    <vt:vector size="18" baseType="lpstr">
      <vt:lpstr>Dashboard</vt:lpstr>
      <vt:lpstr>Auswahl_Jahr</vt:lpstr>
      <vt:lpstr>BIS</vt:lpstr>
      <vt:lpstr>Daten</vt:lpstr>
      <vt:lpstr>Daten_Auswahl</vt:lpstr>
      <vt:lpstr>Dashboard!Druckbereich</vt:lpstr>
      <vt:lpstr>Kartentitel_Landkarte</vt:lpstr>
      <vt:lpstr>Merkmal</vt:lpstr>
      <vt:lpstr>Merkmal_Definition</vt:lpstr>
      <vt:lpstr>Merkmal_Definition_Hyperlink</vt:lpstr>
      <vt:lpstr>Merkmal_Definition_Link</vt:lpstr>
      <vt:lpstr>Merkmal_Definition_Link_Text</vt:lpstr>
      <vt:lpstr>Merkmal_Einheit</vt:lpstr>
      <vt:lpstr>Merkmal_Quelle</vt:lpstr>
      <vt:lpstr>Prognose</vt:lpstr>
      <vt:lpstr>Quellenangabe</vt:lpstr>
      <vt:lpstr>Überschrift</vt:lpstr>
      <vt:lpstr>VON</vt:lpstr>
    </vt:vector>
  </TitlesOfParts>
  <Company>WKO Inhouse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Koller Christoph, MSc, WKÖ Statistik</dc:creator>
  <cp:lastModifiedBy>Koller Christoph | WKOE</cp:lastModifiedBy>
  <cp:lastPrinted>2017-11-28T09:52:54Z</cp:lastPrinted>
  <dcterms:created xsi:type="dcterms:W3CDTF">2009-09-08T10:55:18Z</dcterms:created>
  <dcterms:modified xsi:type="dcterms:W3CDTF">2024-11-27T10:34:01Z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-955372006</vt:i4>
  </property>
  <property fmtid="{D5CDD505-2E9C-101B-9397-08002B2CF9AE}" pid="4" name="_EmailSubject">
    <vt:lpwstr>Demografie-Check: Früherkennung und grafische Darstellung aktueller wie auch künftiger Personalprobleme</vt:lpwstr>
  </property>
  <property fmtid="{D5CDD505-2E9C-101B-9397-08002B2CF9AE}" pid="5" name="_AuthorEmail">
    <vt:lpwstr>Dirk.Kauffmann@wko.at</vt:lpwstr>
  </property>
  <property fmtid="{D5CDD505-2E9C-101B-9397-08002B2CF9AE}" pid="6" name="_AuthorEmailDisplayName">
    <vt:lpwstr>Kauffmann Dirk, Dipl.-Volksw. WKÖ Wp</vt:lpwstr>
  </property>
  <property fmtid="{D5CDD505-2E9C-101B-9397-08002B2CF9AE}" pid="7" name="_ReviewingToolsShownOnce">
    <vt:lpwstr/>
  </property>
</Properties>
</file>